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somersetcc-my.sharepoint.com/personal/mevans_somerset_gov_uk/Documents/Desktop/"/>
    </mc:Choice>
  </mc:AlternateContent>
  <xr:revisionPtr revIDLastSave="14" documentId="13_ncr:1_{1D5E9AE4-CE8A-48E4-8F72-AC619A11C672}" xr6:coauthVersionLast="47" xr6:coauthVersionMax="47" xr10:uidLastSave="{2B37FFFA-BB8E-4285-9F17-DC560E578CBD}"/>
  <bookViews>
    <workbookView xWindow="20370" yWindow="-120" windowWidth="20730" windowHeight="11160" xr2:uid="{E220D687-021B-4019-8531-4689B606CAF6}"/>
  </bookViews>
  <sheets>
    <sheet name="March progress update" sheetId="1" r:id="rId1"/>
  </sheets>
  <externalReferences>
    <externalReference r:id="rId2"/>
  </externalReferences>
  <definedNames>
    <definedName name="_xlnm._FilterDatabase" localSheetId="0" hidden="1">'March progress update'!$A$7:$U$59</definedName>
    <definedName name="Z_035BD26C_7604_42EE_B6C2_FF16FB849406_.wvu.FilterData" localSheetId="0" hidden="1">'March progress update'!$B$7:$U$17</definedName>
    <definedName name="Z_06E32FCD_64AC_4B0F_BC08_8B191F39C5E0_.wvu.FilterData" localSheetId="0" hidden="1">'March progress update'!$B$7:$U$17</definedName>
    <definedName name="Z_074F7D01_5E90_4E49_8204_6DB419186789_.wvu.FilterData" localSheetId="0" hidden="1">'March progress update'!$B$7:$U$12</definedName>
    <definedName name="Z_0801FAF7_53EC_4E3C_ACF3_092312ED753D_.wvu.FilterData" localSheetId="0" hidden="1">'March progress update'!$B$7:$U$17</definedName>
    <definedName name="Z_0B9078BC_1116_4B0C_9B69_E9C7EE74CA7D_.wvu.FilterData" localSheetId="0" hidden="1">'March progress update'!$B$7:$U$19</definedName>
    <definedName name="Z_101729FF_3387_40F5_A835_583E0B49770C_.wvu.Cols" localSheetId="0" hidden="1">'March progress update'!#REF!,'March progress update'!$E:$E,'March progress update'!#REF!,'March progress update'!#REF!,'March progress update'!$H:$I,'March progress update'!$K:$K,'March progress update'!#REF!</definedName>
    <definedName name="Z_101729FF_3387_40F5_A835_583E0B49770C_.wvu.FilterData" localSheetId="0" hidden="1">'March progress update'!$B$7:$U$26</definedName>
    <definedName name="Z_10752EC4_BDE5_4E48_AAB6_41EA7DE68B99_.wvu.FilterData" localSheetId="0" hidden="1">'March progress update'!$B$7:$U$17</definedName>
    <definedName name="Z_11B1CE58_85EC_49DE_A00A_C45C2F5FC32C_.wvu.FilterData" localSheetId="0" hidden="1">'March progress update'!$B$7:$U$26</definedName>
    <definedName name="Z_122789BD_46A3_4999_8B89_5E7AF3932B1A_.wvu.FilterData" localSheetId="0" hidden="1">'March progress update'!$B$7:$U$26</definedName>
    <definedName name="Z_122DB9FE_7548_4111_8966_E31CAEC5B206_.wvu.FilterData" localSheetId="0" hidden="1">'March progress update'!$B$7:$U$17</definedName>
    <definedName name="Z_177BFD00_CBC0_48D0_9263_6512AC84820D_.wvu.FilterData" localSheetId="0" hidden="1">'March progress update'!$B$7:$U$16</definedName>
    <definedName name="Z_1881E494_DDE2_433F_A0AA_A19E571E1365_.wvu.FilterData" localSheetId="0" hidden="1">'March progress update'!$B$7:$U$19</definedName>
    <definedName name="Z_1A981BE8_61D5_47E7_BEFB_019592D13A56_.wvu.FilterData" localSheetId="0" hidden="1">'March progress update'!$B$7:$U$12</definedName>
    <definedName name="Z_1D4A96D8_D9AA_4F63_B514_4F783BBC6F1B_.wvu.FilterData" localSheetId="0" hidden="1">'March progress update'!$B$7:$U$16</definedName>
    <definedName name="Z_1F692464_CDFA_49CA_8394_4AA90BF36FC9_.wvu.FilterData" localSheetId="0" hidden="1">'March progress update'!$B$7:$U$17</definedName>
    <definedName name="Z_2640C7AD_41A4_4153_9ED9_24BCE022DE89_.wvu.FilterData" localSheetId="0" hidden="1">'March progress update'!$B$7:$U$19</definedName>
    <definedName name="Z_28B5C722_A130_4636_BBC9_5173BEA93707_.wvu.FilterData" localSheetId="0" hidden="1">'March progress update'!$B$7:$U$17</definedName>
    <definedName name="Z_30C4AF95_972F_4714_991C_D779C05F1993_.wvu.FilterData" localSheetId="0" hidden="1">'March progress update'!$B$7:$U$26</definedName>
    <definedName name="Z_3152AA9B_2264_4F68_B980_EEC9225AA9B7_.wvu.FilterData" localSheetId="0" hidden="1">'March progress update'!$B$7:$U$12</definedName>
    <definedName name="Z_32776B25_9C7B_485C_9619_7E87EC69C995_.wvu.FilterData" localSheetId="0" hidden="1">'March progress update'!$B$7:$U$12</definedName>
    <definedName name="Z_3403A039_C32A_4881_A37C_210EC6167AEC_.wvu.FilterData" localSheetId="0" hidden="1">'March progress update'!$B$7:$U$17</definedName>
    <definedName name="Z_34F0F809_BB66_4B27_BA12_0CC7CEC76919_.wvu.FilterData" localSheetId="0" hidden="1">'March progress update'!$B$7:$U$16</definedName>
    <definedName name="Z_36DCDD98_DBFF_4469_80A9_ACA82AF9BC7D_.wvu.FilterData" localSheetId="0" hidden="1">'March progress update'!$B$7:$U$12</definedName>
    <definedName name="Z_375986E9_7FA9_4F32_9B41_9658EF42D15B_.wvu.FilterData" localSheetId="0" hidden="1">'March progress update'!$B$7:$U$17</definedName>
    <definedName name="Z_3B611A0F_35D5_4F8F_BA1A_AEF822FD7509_.wvu.FilterData" localSheetId="0" hidden="1">'March progress update'!$B$7:$U$12</definedName>
    <definedName name="Z_3B880F39_CD05_4973_B8B1_8FDA411D3708_.wvu.FilterData" localSheetId="0" hidden="1">'March progress update'!$B$7:$U$12</definedName>
    <definedName name="Z_3C577C06_A8B7_4C9C_ABEB_36F6C3B9072C_.wvu.FilterData" localSheetId="0" hidden="1">'March progress update'!$B$7:$U$16</definedName>
    <definedName name="Z_3E0F46C0_DCED_45ED_B06D_C848972AEF5F_.wvu.FilterData" localSheetId="0" hidden="1">'March progress update'!$B$7:$U$26</definedName>
    <definedName name="Z_3F38D37A_B480_4A03_BEC4_5352660887EA_.wvu.FilterData" localSheetId="0" hidden="1">'March progress update'!$B$7:$U$26</definedName>
    <definedName name="Z_3F3A372B_4AD6_4847_B33A_BC9EACE8F8D9_.wvu.FilterData" localSheetId="0" hidden="1">'March progress update'!$B$7:$BA$11</definedName>
    <definedName name="Z_46F02522_EF35_4588_B7B1_8A18ED5545C8_.wvu.FilterData" localSheetId="0" hidden="1">'March progress update'!$B$7:$U$16</definedName>
    <definedName name="Z_471C2596_A113_4467_B4CB_E12AE0725A55_.wvu.FilterData" localSheetId="0" hidden="1">'March progress update'!$B$7:$U$17</definedName>
    <definedName name="Z_471F2766_11BB_4710_B668_A440D167FBD5_.wvu.FilterData" localSheetId="0" hidden="1">'March progress update'!$B$7:$U$16</definedName>
    <definedName name="Z_48A60B8D_7D73_42EA_AC49_12E006EC55FD_.wvu.FilterData" localSheetId="0" hidden="1">'March progress update'!$B$7:$U$19</definedName>
    <definedName name="Z_4B35EA10_A5A1_442C_9BF7_AF5BEEF90921_.wvu.FilterData" localSheetId="0" hidden="1">'March progress update'!$B$7:$U$26</definedName>
    <definedName name="Z_4B963E9F_9BE9_47C8_8043_25EDD459E3B7_.wvu.FilterData" localSheetId="0" hidden="1">'March progress update'!$B$7:$U$26</definedName>
    <definedName name="Z_4C60CE00_4DFA_4046_8015_E48AB4A43CCA_.wvu.FilterData" localSheetId="0" hidden="1">'March progress update'!$B$7:$U$16</definedName>
    <definedName name="Z_50C59D52_FF9E_4D91_8C65_A2DF44AF0894_.wvu.FilterData" localSheetId="0" hidden="1">'March progress update'!$B$7:$U$19</definedName>
    <definedName name="Z_5718DCCD_1272_43C7_BC9D_C52840E14266_.wvu.FilterData" localSheetId="0" hidden="1">'March progress update'!$B$7:$U$17</definedName>
    <definedName name="Z_571AF163_8D63_47D6_853B_86D530752181_.wvu.FilterData" localSheetId="0" hidden="1">'March progress update'!$B$7:$U$17</definedName>
    <definedName name="Z_5B19947D_61D9_46A8_98EC_A5EE3012612E_.wvu.FilterData" localSheetId="0" hidden="1">'March progress update'!$B$7:$U$12</definedName>
    <definedName name="Z_5ED839C9_D41F_4DF1_ADDF_37F9760CAEEE_.wvu.FilterData" localSheetId="0" hidden="1">'March progress update'!$B$7:$U$17</definedName>
    <definedName name="Z_5F1621F4_E29D_4536_8547_3A8C16D1B3A1_.wvu.FilterData" localSheetId="0" hidden="1">'March progress update'!$B$7:$U$12</definedName>
    <definedName name="Z_604E7839_A184_4A73_9A1C_80612541D38E_.wvu.FilterData" localSheetId="0" hidden="1">'March progress update'!$B$7:$U$12</definedName>
    <definedName name="Z_60F67184_21FF_479E_AD9A_27E07345680A_.wvu.FilterData" localSheetId="0" hidden="1">'March progress update'!$B$7:$U$12</definedName>
    <definedName name="Z_612377B8_4DE0_40D7_9F70_9B33F83AD8F6_.wvu.FilterData" localSheetId="0" hidden="1">'March progress update'!$B$7:$U$12</definedName>
    <definedName name="Z_619B9B54_A533_4D86_8057_298A9AE2A575_.wvu.FilterData" localSheetId="0" hidden="1">'March progress update'!$B$7:$U$12</definedName>
    <definedName name="Z_668DD5A9_7D8E_4319_B848_DDE10BD373CE_.wvu.FilterData" localSheetId="0" hidden="1">'March progress update'!$B$7:$U$17</definedName>
    <definedName name="Z_67A4AB0C_831E_4765_A706_F9680AE4D869_.wvu.FilterData" localSheetId="0" hidden="1">'March progress update'!$B$7:$U$26</definedName>
    <definedName name="Z_712C3516_DFB1_4D0E_AF76_C3F03778ABF5_.wvu.FilterData" localSheetId="0" hidden="1">'March progress update'!$B$7:$U$16</definedName>
    <definedName name="Z_72C606F0_47D6_47CF_BCCF_415700C4B6E7_.wvu.FilterData" localSheetId="0" hidden="1">'March progress update'!$B$7:$U$19</definedName>
    <definedName name="Z_72FC100C_1504_4EF1_94D9_CCCBC3FA3F75_.wvu.FilterData" localSheetId="0" hidden="1">'March progress update'!$B$7:$U$26</definedName>
    <definedName name="Z_758C269C_32B7_4AF4_B65B_7CFBBA6675B9_.wvu.FilterData" localSheetId="0" hidden="1">'March progress update'!$B$7:$U$12</definedName>
    <definedName name="Z_785577D9_963E_468B_A42F_01B28B7EDE2F_.wvu.FilterData" localSheetId="0" hidden="1">'March progress update'!$B$7:$U$26</definedName>
    <definedName name="Z_78A9A1F1_5176_40AB_96A8_573245AA5557_.wvu.FilterData" localSheetId="0" hidden="1">'March progress update'!$B$7:$U$12</definedName>
    <definedName name="Z_797B5709_38D3_4DE6_A741_9B887DDF8FF7_.wvu.FilterData" localSheetId="0" hidden="1">'March progress update'!$B$7:$U$17</definedName>
    <definedName name="Z_7C111A9F_E85D_43E1_A490_A0501EBDECA0_.wvu.FilterData" localSheetId="0" hidden="1">'March progress update'!$B$7:$U$17</definedName>
    <definedName name="Z_81FA0272_C8CD_4D51_A274_5DA2B69C6503_.wvu.FilterData" localSheetId="0" hidden="1">'March progress update'!$B$7:$U$12</definedName>
    <definedName name="Z_82ED1C04_8A6A_41BC_98BB_D1009EA42D89_.wvu.FilterData" localSheetId="0" hidden="1">'March progress update'!$B$7:$U$12</definedName>
    <definedName name="Z_83806784_E065_43D4_BBDC_D2ACEAD58491_.wvu.FilterData" localSheetId="0" hidden="1">'March progress update'!$B$7:$U$16</definedName>
    <definedName name="Z_85B47C8F_EDAB_40FC_81BC_10CC6F306C23_.wvu.FilterData" localSheetId="0" hidden="1">'March progress update'!$B$7:$U$17</definedName>
    <definedName name="Z_86335799_826A_4AD9_90DF_20CFF63BAC77_.wvu.FilterData" localSheetId="0" hidden="1">'March progress update'!$B$7:$U$12</definedName>
    <definedName name="Z_875FDDD5_C861_44E0_9F79_E5274504EB16_.wvu.FilterData" localSheetId="0" hidden="1">'March progress update'!$B$7:$U$17</definedName>
    <definedName name="Z_87E2AF81_124E_46AC_8FBA_47ED1392D8B4_.wvu.FilterData" localSheetId="0" hidden="1">'March progress update'!$B$7:$U$26</definedName>
    <definedName name="Z_8F01CDF3_F9C4_4270_8BF1_69B74ABC2D91_.wvu.FilterData" localSheetId="0" hidden="1">'March progress update'!$B$7:$U$16</definedName>
    <definedName name="Z_918DA025_F31B_41B0_A5C9_16250E046AAB_.wvu.FilterData" localSheetId="0" hidden="1">'March progress update'!$B$7:$U$26</definedName>
    <definedName name="Z_995C6967_DBC2_444E_B7AF_008DA116AA0C_.wvu.FilterData" localSheetId="0" hidden="1">'March progress update'!$B$7:$U$17</definedName>
    <definedName name="Z_9A7328C4_B7BA_4E31_9549_4FDAA8415301_.wvu.FilterData" localSheetId="0" hidden="1">'March progress update'!$B$7:$U$17</definedName>
    <definedName name="Z_9DDC12EC_D3AD_443D_843D_888AB954F36A_.wvu.FilterData" localSheetId="0" hidden="1">'March progress update'!$B$7:$U$26</definedName>
    <definedName name="Z_9E660E41_A87D_48B3_A4D5_EB8248C55BF9_.wvu.FilterData" localSheetId="0" hidden="1">'March progress update'!$B$7:$U$12</definedName>
    <definedName name="Z_A1A379A1_EA29_40D7_ADC4_B754AD2834BD_.wvu.FilterData" localSheetId="0" hidden="1">'March progress update'!$B$7:$U$12</definedName>
    <definedName name="Z_A377FC2D_77D0_45FF_A69D_97D5CFCFC809_.wvu.FilterData" localSheetId="0" hidden="1">'March progress update'!$B$7:$U$17</definedName>
    <definedName name="Z_A4638F87_3F55_4973_9348_CF0E2E53F35E_.wvu.FilterData" localSheetId="0" hidden="1">'March progress update'!$B$7:$U$26</definedName>
    <definedName name="Z_AAB1D63E_EE80_4E3E_BC95_B5EE8852D3A8_.wvu.FilterData" localSheetId="0" hidden="1">'March progress update'!$B$7:$U$12</definedName>
    <definedName name="Z_AB9FF412_41EC_4706_AD0F_E411A09F2D0A_.wvu.FilterData" localSheetId="0" hidden="1">'March progress update'!$B$7:$U$17</definedName>
    <definedName name="Z_B1B238D4_60AC_416E_887F_9B677514C9CD_.wvu.FilterData" localSheetId="0" hidden="1">'March progress update'!$B$7:$U$12</definedName>
    <definedName name="Z_B2E38E66_FC88_414D_895B_96EC1BA9ACFA_.wvu.FilterData" localSheetId="0" hidden="1">'March progress update'!$B$7:$U$17</definedName>
    <definedName name="Z_B40B551C_3C17_40EA_BB8F_C610D9D8C741_.wvu.FilterData" localSheetId="0" hidden="1">'March progress update'!$B$7:$U$17</definedName>
    <definedName name="Z_B55431CC_B1F8_41E7_A174_C1685F36499D_.wvu.FilterData" localSheetId="0" hidden="1">'March progress update'!$B$7:$U$26</definedName>
    <definedName name="Z_B709E51D_3659_456A_A79C_8EE5F14C6E9D_.wvu.FilterData" localSheetId="0" hidden="1">'March progress update'!$B$7:$U$12</definedName>
    <definedName name="Z_B96BC647_92F2_459E_95B5_CFEABFBD9337_.wvu.FilterData" localSheetId="0" hidden="1">'March progress update'!$B$7:$U$12</definedName>
    <definedName name="Z_B9B18099_6D7B_489E_BEE5_927AD7DD5028_.wvu.FilterData" localSheetId="0" hidden="1">'March progress update'!$B$7:$U$19</definedName>
    <definedName name="Z_BAEA3CA1_EE68_4F40_8A41_6EBA92BAE32C_.wvu.FilterData" localSheetId="0" hidden="1">'March progress update'!$B$7:$U$17</definedName>
    <definedName name="Z_BB655200_AA88_4BB9_A035_1A0EAB0CDFC7_.wvu.FilterData" localSheetId="0" hidden="1">'March progress update'!$B$7:$U$26</definedName>
    <definedName name="Z_BDA852BC_E5D7_4279_AB71_C9893323060C_.wvu.FilterData" localSheetId="0" hidden="1">'March progress update'!$B$7:$U$12</definedName>
    <definedName name="Z_BDAFD28A_B4BC_445E_87C5_3E3A573C260F_.wvu.FilterData" localSheetId="0" hidden="1">'March progress update'!$B$7:$U$12</definedName>
    <definedName name="Z_BE45EDB3_E4C8_46E6_83E5_B48BAD3F779E_.wvu.FilterData" localSheetId="0" hidden="1">'March progress update'!$B$7:$U$12</definedName>
    <definedName name="Z_C1B2E203_4804_48C2_9AB6_4E4B1F3F5A8F_.wvu.FilterData" localSheetId="0" hidden="1">'March progress update'!$B$7:$U$17</definedName>
    <definedName name="Z_C3883C5F_6177_49C6_98CE_A81C6D63E51F_.wvu.FilterData" localSheetId="0" hidden="1">'March progress update'!$B$7:$U$17</definedName>
    <definedName name="Z_C654EBBB_39DD_41CA_835C_B3EF9EF032E1_.wvu.FilterData" localSheetId="0" hidden="1">'March progress update'!$B$7:$U$26</definedName>
    <definedName name="Z_C791516B_EF3C_4A7F_81A1_D6CD53DAA248_.wvu.FilterData" localSheetId="0" hidden="1">'March progress update'!$B$7:$U$12</definedName>
    <definedName name="Z_C8FCAD30_0D52_48DE_8143_15D6F9B07015_.wvu.FilterData" localSheetId="0" hidden="1">'March progress update'!$B$7:$U$16</definedName>
    <definedName name="Z_CC87C9D4_2251_4E0F_8913_CA922661B8A0_.wvu.FilterData" localSheetId="0" hidden="1">'March progress update'!$B$7:$U$17</definedName>
    <definedName name="Z_CCDA63CE_93A2_4DE4_9DF7_224C35673FA7_.wvu.FilterData" localSheetId="0" hidden="1">'March progress update'!$B$7:$U$12</definedName>
    <definedName name="Z_CD190365_C73B_4275_B4D3_12D8A219EEBA_.wvu.FilterData" localSheetId="0" hidden="1">'March progress update'!$B$7:$U$16</definedName>
    <definedName name="Z_D2063E7E_B7E9_4ED3_8ABA_9EB5A3D48B4F_.wvu.FilterData" localSheetId="0" hidden="1">'March progress update'!$B$7:$U$12</definedName>
    <definedName name="Z_D2271DE8_4DD0_4AFA_BA68_0244ECF4977E_.wvu.FilterData" localSheetId="0" hidden="1">'March progress update'!$B$7:$U$12</definedName>
    <definedName name="Z_D3044E85_EC88_4EA1_AB43_7F629FF9BB33_.wvu.FilterData" localSheetId="0" hidden="1">'March progress update'!$B$7:$U$16</definedName>
    <definedName name="Z_D344CE63_0D3E_4F55_B8F0_A7BB4EBF062D_.wvu.FilterData" localSheetId="0" hidden="1">'March progress update'!$B$7:$U$12</definedName>
    <definedName name="Z_D39E5AA6_DFC9_4444_AAB9_E2936B3ABE62_.wvu.FilterData" localSheetId="0" hidden="1">'March progress update'!$B$7:$U$12</definedName>
    <definedName name="Z_D8EB3AC1_E3BC_4B8C_ABD1_C8BA69B5983B_.wvu.FilterData" localSheetId="0" hidden="1">'March progress update'!$B$7:$U$12</definedName>
    <definedName name="Z_D9894724_A5F7_4C88_8BD6_E09835841752_.wvu.FilterData" localSheetId="0" hidden="1">'March progress update'!$B$7:$U$12</definedName>
    <definedName name="Z_DA540A58_6D30_403F_BA97_9A649F691BED_.wvu.Cols" localSheetId="0" hidden="1">'March progress update'!#REF!,'March progress update'!$E:$E,'March progress update'!#REF!,'March progress update'!#REF!,'March progress update'!$H:$I,'March progress update'!$K:$K,'March progress update'!#REF!</definedName>
    <definedName name="Z_DA540A58_6D30_403F_BA97_9A649F691BED_.wvu.FilterData" localSheetId="0" hidden="1">'March progress update'!$B$7:$U$26</definedName>
    <definedName name="Z_E2687C26_6F1B_4520_BFBF_D3C3641497F9_.wvu.Cols" localSheetId="0" hidden="1">'March progress update'!#REF!,'March progress update'!$E:$E,'March progress update'!#REF!,'March progress update'!#REF!,'March progress update'!$H:$I,'March progress update'!$K:$K,'March progress update'!#REF!</definedName>
    <definedName name="Z_E2687C26_6F1B_4520_BFBF_D3C3641497F9_.wvu.FilterData" localSheetId="0" hidden="1">'March progress update'!$B$7:$U$26</definedName>
    <definedName name="Z_E2E92E6C_034F_4096_A8E8_D785E119EB1F_.wvu.FilterData" localSheetId="0" hidden="1">'March progress update'!$B$7:$U$26</definedName>
    <definedName name="Z_E361134E_848B_431A_923A_1A924A86616E_.wvu.FilterData" localSheetId="0" hidden="1">'March progress update'!$B$7:$U$17</definedName>
    <definedName name="Z_E4D8440B_2599_4CFB_9AB9_0D7F1D7C0A3F_.wvu.Cols" localSheetId="0" hidden="1">'March progress update'!#REF!,'March progress update'!$E:$E,'March progress update'!#REF!,'March progress update'!#REF!,'March progress update'!$H:$I,'March progress update'!$K:$K,'March progress update'!#REF!</definedName>
    <definedName name="Z_E4D8440B_2599_4CFB_9AB9_0D7F1D7C0A3F_.wvu.FilterData" localSheetId="0" hidden="1">'March progress update'!$B$7:$U$26</definedName>
    <definedName name="Z_E598A613_D56C_4FD9_B4CF_2072934C7041_.wvu.FilterData" localSheetId="0" hidden="1">'March progress update'!$B$7:$U$12</definedName>
    <definedName name="Z_E888A1B3_5A31_470D_9EB0_58F34D5205B2_.wvu.FilterData" localSheetId="0" hidden="1">'March progress update'!$B$7:$U$17</definedName>
    <definedName name="Z_EA86E684_D3AB_4931_9A8B_B0E1210CA4EA_.wvu.FilterData" localSheetId="0" hidden="1">'March progress update'!$B$7:$U$16</definedName>
    <definedName name="Z_EABB6B5A_8047_437A_8FD7_E108A2EB2EF8_.wvu.FilterData" localSheetId="0" hidden="1">'March progress update'!$B$7:$U$12</definedName>
    <definedName name="Z_ECB8C81A_2D07_4665_A4C0_157A8298DFA5_.wvu.FilterData" localSheetId="0" hidden="1">'March progress update'!$B$7:$U$16</definedName>
    <definedName name="Z_EE400B55_045E_496C_8630_71F7460D2EE2_.wvu.FilterData" localSheetId="0" hidden="1">'March progress update'!$B$7:$U$26</definedName>
    <definedName name="Z_F0FA53CE_2A78_410D_B090_01BEC20ED30E_.wvu.FilterData" localSheetId="0" hidden="1">'March progress update'!$B$7:$U$17</definedName>
    <definedName name="Z_F22EE681_DBB8_469E_A242_8FB9D28A415E_.wvu.FilterData" localSheetId="0" hidden="1">'March progress update'!$B$7:$U$26</definedName>
    <definedName name="Z_F2339083_A6BF_44AC_B6E2_C331DE772AD8_.wvu.FilterData" localSheetId="0" hidden="1">'March progress update'!$B$7:$U$17</definedName>
    <definedName name="Z_F377A542_C872_4752_B6E4_A4030DE13B26_.wvu.FilterData" localSheetId="0" hidden="1">'March progress update'!$B$7:$U$17</definedName>
    <definedName name="Z_F58CD857_4E01_4D9E_B961_064087FBDA1E_.wvu.FilterData" localSheetId="0" hidden="1">'March progress update'!$B$7:$U$12</definedName>
    <definedName name="Z_F61409E6_E616_40D4_893E_4F575BE434ED_.wvu.FilterData" localSheetId="0" hidden="1">'March progress update'!$B$7:$U$17</definedName>
    <definedName name="Z_F886FC00_38CF_4AEB_82AF_D0DA53B202E0_.wvu.FilterData" localSheetId="0" hidden="1">'March progress update'!$B$7:$U$17</definedName>
    <definedName name="Z_F90EF9F6_C163_4DCE_A396_8F3F981681AE_.wvu.FilterData" localSheetId="0" hidden="1">'March progress update'!$B$7:$U$12</definedName>
    <definedName name="Z_F9430F0C_2A64_4F9F_8EBB_8D9F840FB4C1_.wvu.FilterData" localSheetId="0" hidden="1">'March progress update'!$B$7:$U$12</definedName>
    <definedName name="Z_FE74EBD8_38E5_46E5_96D4_5B2F5D526507_.wvu.FilterData" localSheetId="0" hidden="1">'March progress update'!$B$7:$U$17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H43" i="1"/>
  <c r="H34" i="1"/>
  <c r="H42" i="1"/>
  <c r="I41" i="1"/>
  <c r="H41" i="1"/>
  <c r="I36" i="1"/>
  <c r="H36" i="1"/>
  <c r="I48" i="1"/>
  <c r="H48" i="1"/>
  <c r="I32" i="1"/>
  <c r="H32" i="1"/>
  <c r="I18" i="1"/>
  <c r="H18" i="1"/>
  <c r="K40" i="1"/>
  <c r="I40" i="1"/>
  <c r="H40" i="1"/>
  <c r="H22" i="1"/>
  <c r="F22" i="1"/>
  <c r="E22" i="1"/>
  <c r="D22" i="1"/>
  <c r="C22" i="1"/>
</calcChain>
</file>

<file path=xl/sharedStrings.xml><?xml version="1.0" encoding="utf-8"?>
<sst xmlns="http://schemas.openxmlformats.org/spreadsheetml/2006/main" count="495" uniqueCount="299">
  <si>
    <t>* denotes activity that will result in an output being sent by Project Manager to County Councillor</t>
  </si>
  <si>
    <t>HSPR</t>
  </si>
  <si>
    <t>Scheme Name/ Proposal</t>
  </si>
  <si>
    <t>Location</t>
  </si>
  <si>
    <t>District</t>
  </si>
  <si>
    <t>Ward</t>
  </si>
  <si>
    <t>Current Member</t>
  </si>
  <si>
    <t>Project Manager</t>
  </si>
  <si>
    <t>Portfolio (budget coding)</t>
  </si>
  <si>
    <t>Current Budget (from Monitoring)</t>
  </si>
  <si>
    <t>Current Estimated Cost (000)</t>
  </si>
  <si>
    <t>Programmed Construction Start Date (from Monitoring)</t>
  </si>
  <si>
    <t>Latest Comments to Members</t>
  </si>
  <si>
    <t>Feasibility Commissioned</t>
  </si>
  <si>
    <t>Feasibility Completed *</t>
  </si>
  <si>
    <t>Design Commissioned</t>
  </si>
  <si>
    <t>Outline Design</t>
  </si>
  <si>
    <t>Consultation plan issued *</t>
  </si>
  <si>
    <t>Detailed Design</t>
  </si>
  <si>
    <t>Issue of Task Order *</t>
  </si>
  <si>
    <t>Construction Mobilisation</t>
  </si>
  <si>
    <t>Construction</t>
  </si>
  <si>
    <t>TBC</t>
  </si>
  <si>
    <t>West Somerset</t>
  </si>
  <si>
    <t xml:space="preserve">Cllr Nicholson, Frances </t>
  </si>
  <si>
    <t xml:space="preserve">Richard Mills </t>
  </si>
  <si>
    <t>Bristol Road Corridor IMP - Dunball to Express park Corridor 1 - Element 2</t>
  </si>
  <si>
    <t>Bridgwater</t>
  </si>
  <si>
    <t>Sedgemoor</t>
  </si>
  <si>
    <t>Various</t>
  </si>
  <si>
    <t>Cllr Hall, David/ Cllr Loveridge, Dave</t>
  </si>
  <si>
    <t>Jan 22</t>
  </si>
  <si>
    <t>MN004167.3</t>
  </si>
  <si>
    <t>Task order issued.  Works programmed start to be agreed</t>
  </si>
  <si>
    <t>May 22</t>
  </si>
  <si>
    <t>Mendip</t>
  </si>
  <si>
    <t>Cllr Noel, Graham</t>
  </si>
  <si>
    <t>Cllr Wallace, William</t>
  </si>
  <si>
    <t>Martyn Evans
01823 359534</t>
  </si>
  <si>
    <t>Cllr Oliver, Linda</t>
  </si>
  <si>
    <t>Cllr Dance, Adam</t>
  </si>
  <si>
    <t>N/A</t>
  </si>
  <si>
    <t>South Somerset</t>
  </si>
  <si>
    <t xml:space="preserve">Cllr Groskop, Anna </t>
  </si>
  <si>
    <t>Cllr Pullin, Mike</t>
  </si>
  <si>
    <t>Cllr Ham, Phillip</t>
  </si>
  <si>
    <t>Dulverton and Exmoor</t>
  </si>
  <si>
    <t>Chard North</t>
  </si>
  <si>
    <t>Cllr Broom, Amanda</t>
  </si>
  <si>
    <t>Yeovil East</t>
  </si>
  <si>
    <t xml:space="preserve">Cllr Lock, Tony </t>
  </si>
  <si>
    <t xml:space="preserve">Cllr Paul, Clare </t>
  </si>
  <si>
    <t>Crewkerne</t>
  </si>
  <si>
    <t>Cllr Best, Mike</t>
  </si>
  <si>
    <t xml:space="preserve">Cllr Vijeh, Linda </t>
  </si>
  <si>
    <t>Shepton Mallet</t>
  </si>
  <si>
    <t>Wincanton &amp; Bruton</t>
  </si>
  <si>
    <t>Somerton</t>
  </si>
  <si>
    <t xml:space="preserve">Cllr Ruddle, Dean </t>
  </si>
  <si>
    <t>Mendip Hills</t>
  </si>
  <si>
    <t>Stuart Fountain 01823 358025</t>
  </si>
  <si>
    <t>TI004234</t>
  </si>
  <si>
    <t>Old Down to Chilcompton - speed  review &amp; improved pedestrian facilities</t>
  </si>
  <si>
    <t>B3139 between Old Down and Chilcompton</t>
  </si>
  <si>
    <t>Andy Nellist
01823 357341</t>
  </si>
  <si>
    <t xml:space="preserve">Task Order issued for Phase 1 (TM scheme), RSA completed and TRO requested.  Draft design for Phase 2 (footway) being consulted on and preparing for RSA. </t>
  </si>
  <si>
    <t>May/ Jun 22</t>
  </si>
  <si>
    <t xml:space="preserve">Cllr Hunt, James </t>
  </si>
  <si>
    <t>Minehead</t>
  </si>
  <si>
    <t xml:space="preserve">Cllr Chilcott, Mandy </t>
  </si>
  <si>
    <t>Coker</t>
  </si>
  <si>
    <t xml:space="preserve">Cllr Keating, Mark </t>
  </si>
  <si>
    <t xml:space="preserve">Cllr Best, Mike </t>
  </si>
  <si>
    <t>TI004264</t>
  </si>
  <si>
    <t xml:space="preserve">Wincanton Town Centre 20mph </t>
  </si>
  <si>
    <t>Wincanton Town Centre</t>
  </si>
  <si>
    <t>On hold - discussion to be had regarding now 'unlocking'
Contact made with development Liasing team to confirm if scheme can comence</t>
  </si>
  <si>
    <t>TI004267</t>
  </si>
  <si>
    <t>West Somerset Community College, Minehead, pedestrian crossing improvements</t>
  </si>
  <si>
    <t xml:space="preserve">West Somerset College, A39 Minehead </t>
  </si>
  <si>
    <t>Minehead / Dunster</t>
  </si>
  <si>
    <t>Cllr Lawrence, Christine / Cllr Chilcott, Mandy</t>
  </si>
  <si>
    <t>Crossing commissioned. Minor remedial works identified.  RSA3 ro be requested.</t>
  </si>
  <si>
    <t>Detailed design progressing</t>
  </si>
  <si>
    <t>Richard Mills</t>
  </si>
  <si>
    <t>TI004274</t>
  </si>
  <si>
    <t>West Street, Somerton pedestrian improvements (one way)</t>
  </si>
  <si>
    <t>West Street, Somerton</t>
  </si>
  <si>
    <t>TI004277</t>
  </si>
  <si>
    <t>Simonsbath Traffic Management</t>
  </si>
  <si>
    <t>B3223 Simonsbath</t>
  </si>
  <si>
    <t xml:space="preserve">At outline design.
Meeting held with County Councilor and environmental groups.
Additional topo carried out
added agreed additional work to be carried out to install anti parking measures - order for interim bollards issued. </t>
  </si>
  <si>
    <t>Jul 22</t>
  </si>
  <si>
    <t>TI004278</t>
  </si>
  <si>
    <t>B3139 , (B3135 Burnt Wood Crossroads to A37 Old Down Crossroads) Whitnall Corner Road Safety Improvements</t>
  </si>
  <si>
    <t xml:space="preserve">B3139 , (B3135 Burnt Wood Crossroads to A37 Old Down Crossroads) </t>
  </si>
  <si>
    <t>Design package being finalised for construction issue.  Further Ecological study work underway.  Land negotiations continue.  Budget issues to be addressed.</t>
  </si>
  <si>
    <t>Cllr Bloomfield, Neil</t>
  </si>
  <si>
    <t>TI004305</t>
  </si>
  <si>
    <t>B3135 Bath Road to Old Down</t>
  </si>
  <si>
    <t>B3135 Bath Road</t>
  </si>
  <si>
    <t>Site review completed and outstanding/ remedial works identified to contractor.  RSA3 underway.</t>
  </si>
  <si>
    <t>Cllr Loveridge, Dave</t>
  </si>
  <si>
    <t>MN004252</t>
  </si>
  <si>
    <t>Lyde Road, Yeovil cycle route</t>
  </si>
  <si>
    <t xml:space="preserve">Lyde Road, Yeovil  </t>
  </si>
  <si>
    <t>Ecology survey has been completed.Change to unsegregated use to satisfy  LTN/120 assesment. RSA2 has been received from audit and awaiting designer review beofre task order can be issued.</t>
  </si>
  <si>
    <t>Apr 22</t>
  </si>
  <si>
    <t>Bridgwater North and Central</t>
  </si>
  <si>
    <t>Q3 20/21</t>
  </si>
  <si>
    <t>TI004310</t>
  </si>
  <si>
    <t>Kendale Road and junction of Chilton Street, Bridgwater traffic calming</t>
  </si>
  <si>
    <t>Kendale Road</t>
  </si>
  <si>
    <t>Bridgwater West</t>
  </si>
  <si>
    <t>Cllr Bown, Ann</t>
  </si>
  <si>
    <t>Substantially complete, minor lining outstanding.
RSA 3 to be commisioned</t>
  </si>
  <si>
    <t>TI004316</t>
  </si>
  <si>
    <t>Glynswood, Chard pedestrian crossing improvements</t>
  </si>
  <si>
    <t>Glynswood, Chard</t>
  </si>
  <si>
    <t>Chard Town</t>
  </si>
  <si>
    <t>TI004318</t>
  </si>
  <si>
    <t>North st / High st / Dancing Hill, North Petherton junction improvements</t>
  </si>
  <si>
    <t>North Petherton</t>
  </si>
  <si>
    <t>Cllr Revans, Bill</t>
  </si>
  <si>
    <t>Site Visit completed with Land Owner and Farm owner, both on board with the scheme
Retaining wall within hedge to be moved discovered will need further topo.
Due to many factors redesign to be looked into to get the most out of the scheme.</t>
  </si>
  <si>
    <t>Cllr Keating, Mark</t>
  </si>
  <si>
    <t>TI004332</t>
  </si>
  <si>
    <t>Beacon Hill Crossroads road safety</t>
  </si>
  <si>
    <t>Beacon Hill Crossroads (south of Oakhill)</t>
  </si>
  <si>
    <t>Ashwick</t>
  </si>
  <si>
    <t>Construction complete. RSA3 required.  Damaged/ missing give way sign to be replaced.</t>
  </si>
  <si>
    <t>TI004354</t>
  </si>
  <si>
    <t>Parkway / Fairfax Street, Bridgwater cycle safety</t>
  </si>
  <si>
    <t>Scheme complete 25th Feb, few remedials to be agreed and carried out.</t>
  </si>
  <si>
    <t>Frome</t>
  </si>
  <si>
    <t>TI004375</t>
  </si>
  <si>
    <t>A39 Silverfish to Pipers Inn road safety</t>
  </si>
  <si>
    <t>A39 Silverfish to Pipers</t>
  </si>
  <si>
    <t>Bridgwater East and Bawdrip / King Alfred</t>
  </si>
  <si>
    <t>Cllr Hall, David / Cllr Huxtable, David</t>
  </si>
  <si>
    <t>Task Order issued. Queries responded to.  Mobilising for construction.</t>
  </si>
  <si>
    <t>TI004329</t>
  </si>
  <si>
    <t>East of North Petherton to North Newton traffic management (when lights show)</t>
  </si>
  <si>
    <t>Task order issued 25/11
TRO's advertised, and sealed.
Construction to start 25/04</t>
  </si>
  <si>
    <t>TI004330</t>
  </si>
  <si>
    <t>Furnham Road, Chard pedestrian crossing improvements</t>
  </si>
  <si>
    <t>Furnham Road, Chard</t>
  </si>
  <si>
    <t xml:space="preserve">Scheme sunstanitally complete 18th February.  </t>
  </si>
  <si>
    <t>TI004339</t>
  </si>
  <si>
    <t>Townsend Road pedestrian crossing improvements</t>
  </si>
  <si>
    <t>Construction substantially complete (minor road marking outstanding due to parked vehicles).</t>
  </si>
  <si>
    <t>TI004340</t>
  </si>
  <si>
    <t>A38/Biddisham Lane junction safety improvements (VAS)</t>
  </si>
  <si>
    <t>A38</t>
  </si>
  <si>
    <t>Biddisham</t>
  </si>
  <si>
    <t>Cllr Filmer Bob</t>
  </si>
  <si>
    <t>Highway boundary disputed by adjacent landowner, being investigated by SCC Legal team to confirm position prior to agreement with landowner.</t>
  </si>
  <si>
    <t>TI004341</t>
  </si>
  <si>
    <t>Merriott pedestrian improvements</t>
  </si>
  <si>
    <t>Merriott</t>
  </si>
  <si>
    <t>Construction started 28th March.</t>
  </si>
  <si>
    <t>Mar 22</t>
  </si>
  <si>
    <t>TI004342</t>
  </si>
  <si>
    <t>Winsham pedestrian safty improvements (including possible 20  WLS or limit)</t>
  </si>
  <si>
    <t>Winsham</t>
  </si>
  <si>
    <t>Task Order Issued, but mobilisation pending determination of TRO following objection received.</t>
  </si>
  <si>
    <t>TI004344</t>
  </si>
  <si>
    <t>Kingweston Road and Ilchester Road, Charlton Mackrell speed reduction</t>
  </si>
  <si>
    <t>Charlton Mackrell</t>
  </si>
  <si>
    <t>The Charltons</t>
  </si>
  <si>
    <t>TRO consultation successfully concluded and order to be sealed.  Construction start programmed for 4 April 2022.</t>
  </si>
  <si>
    <t>TI004346</t>
  </si>
  <si>
    <t>Newton Road, Stoford pedestrian safety</t>
  </si>
  <si>
    <t>Newton Road, Stoford</t>
  </si>
  <si>
    <t>Barwick &amp; Stoford</t>
  </si>
  <si>
    <t>Detailed designof hybrid scheme progressing. Some advance vegetation cutting has been undertaken</t>
  </si>
  <si>
    <t>TI004347</t>
  </si>
  <si>
    <t>A37 (north of junction with B3153) pedestrian safety</t>
  </si>
  <si>
    <t>Lydford</t>
  </si>
  <si>
    <t>Cllr Hewitt-Cooper, Nigel</t>
  </si>
  <si>
    <t>Construction completed.  RSA3 completed and minor remedial work identified.</t>
  </si>
  <si>
    <t>TI004348</t>
  </si>
  <si>
    <t>B3090 Oldford Hill junction with Cuckoo Ln and Gypsy Lane, Frome junction improvements</t>
  </si>
  <si>
    <t>Task Order issued.  TRO consultation underway.  20WLS now to be delivered separately.  Mendip District Council requiring lease agreement for speed enforcement hardstanding.</t>
  </si>
  <si>
    <t>TI004349</t>
  </si>
  <si>
    <t>Reckleford, Yeovil bus stop improvements</t>
  </si>
  <si>
    <t>Reckleford, Yeovil</t>
  </si>
  <si>
    <t>Yeovil Central</t>
  </si>
  <si>
    <t>Cllr Kendall Andy</t>
  </si>
  <si>
    <t>First trial holes completed. Results show that no issue with gas main found but some BT services will need a C4 survey to be carried out to allow the scheme to move forward. One further cover to be lifted with road closure arranged.A date is still to be confimed</t>
  </si>
  <si>
    <t>TI004353</t>
  </si>
  <si>
    <t>Shipham speed reduction and traffic management</t>
  </si>
  <si>
    <t>Shipham</t>
  </si>
  <si>
    <t>Cheddar</t>
  </si>
  <si>
    <t xml:space="preserve">Cllr Taylor, Nigel </t>
  </si>
  <si>
    <t xml:space="preserve">Construction complete.  Minor remedials to be undertaken
</t>
  </si>
  <si>
    <t>TI004358</t>
  </si>
  <si>
    <t>A361 Pilton pedestrian crossing improvements (near bus stop)</t>
  </si>
  <si>
    <t>Pilton</t>
  </si>
  <si>
    <t>Croscombe &amp; Pilton</t>
  </si>
  <si>
    <t>Advanced vegetation undertaken.  Further works to be programmed to fit network availability.</t>
  </si>
  <si>
    <t>TI004359</t>
  </si>
  <si>
    <t>Maiden Beech Crossroads junction improvements</t>
  </si>
  <si>
    <t>Maiden Beach Crossroads</t>
  </si>
  <si>
    <t xml:space="preserve"> Design options being considered.Topo survey results have been revieved and a  speed review proposal has been shared with TM and they have given approval. Some veg clearance for this scheme has been added to a bigger package of works. New designer appointed.</t>
  </si>
  <si>
    <t>TI004360</t>
  </si>
  <si>
    <t>Coxley pedestrian crossing improvements</t>
  </si>
  <si>
    <t>Coxley</t>
  </si>
  <si>
    <t>St Cuthbery Out</t>
  </si>
  <si>
    <t>Substantially complete.  (Minor outstanding stud work to be completed with developer resurfacing)</t>
  </si>
  <si>
    <t>TI004361</t>
  </si>
  <si>
    <t>A30 Milborne Port, Pedestrian Crossing and Traffic Calming</t>
  </si>
  <si>
    <t>A30 Crackmore</t>
  </si>
  <si>
    <t>Milborne Port</t>
  </si>
  <si>
    <t xml:space="preserve"> Position of some utilities have been confirmed. Task Order issued for further investigation of BT and Gas infrastructure. Start onsite for further trial holes 11th April. RSA2 received from audit and being reviewed by designer.</t>
  </si>
  <si>
    <t>TI004362</t>
  </si>
  <si>
    <t>Ruishton lane, Ruishton pedestrian safety improvements</t>
  </si>
  <si>
    <t>Ruishton</t>
  </si>
  <si>
    <t>Cllr Thorne, John</t>
  </si>
  <si>
    <t>Parish council support confirmed following public consultation.  Detailed design underway.</t>
  </si>
  <si>
    <t>TI004365</t>
  </si>
  <si>
    <t>B3153 Pitney (Langport to Somerton) speed review</t>
  </si>
  <si>
    <t>B3153 Langport to Somerton</t>
  </si>
  <si>
    <t>High Ham, Pitney, Somerton</t>
  </si>
  <si>
    <t xml:space="preserve">Traffic Management Team support to progress scheme discussed. Scheme extents have been confirmed. Designer to visit site. </t>
  </si>
  <si>
    <t>TI004366</t>
  </si>
  <si>
    <t>High Street, Castle Street and Queen Street, Keinton Mandeville traffic management</t>
  </si>
  <si>
    <t>Keinton Mandeville</t>
  </si>
  <si>
    <t>Task Order issued.  Mobilising for construction.</t>
  </si>
  <si>
    <t>TI004369</t>
  </si>
  <si>
    <t xml:space="preserve">Coleford traffic management </t>
  </si>
  <si>
    <t>Coleford</t>
  </si>
  <si>
    <t>Construction of 'Interim' scheme 28/3/2022 to 30/3/2022.</t>
  </si>
  <si>
    <t>TI004370</t>
  </si>
  <si>
    <t>Templecombe review of exiting traffic calming build out</t>
  </si>
  <si>
    <t>High street, Templecombe</t>
  </si>
  <si>
    <t>Abbas and Templecombe</t>
  </si>
  <si>
    <t>Site meeting has taken place with Parish Council and Cllr.  Way forward agreed.  Plan being drafted for presenting at May PC meeting</t>
  </si>
  <si>
    <t>TI004372</t>
  </si>
  <si>
    <t>Highway/Ash speed reduction and pedestrian safety improvements</t>
  </si>
  <si>
    <t>Highway/Ash</t>
  </si>
  <si>
    <t xml:space="preserve">Ash </t>
  </si>
  <si>
    <t xml:space="preserve"> Speed survey complete. Ped survey reviewed.Meeting to discuss options sheduled for 31st March.</t>
  </si>
  <si>
    <t>TI004313</t>
  </si>
  <si>
    <t>B3136 Lamberts Hill Shepton Mallet road safety</t>
  </si>
  <si>
    <t>Mendip South</t>
  </si>
  <si>
    <t>Cllr Hewit-Cooper, Nigel</t>
  </si>
  <si>
    <t>Last phase will involve junction reshaping with  the newly aquired land and as a result of having to apply for hedge removal notice this phase will likley start after bird nesting is finished in Sept 2022.  Plans ongoing to relocate BT pole in the interim.</t>
  </si>
  <si>
    <t>Sep 22</t>
  </si>
  <si>
    <t>TI004315</t>
  </si>
  <si>
    <t>Halves Lane, East Coker pedestrian safety improvements</t>
  </si>
  <si>
    <t>East Coker</t>
  </si>
  <si>
    <t>RSA1 received back for comment. Still awaiting ecology  approval regarding trees.</t>
  </si>
  <si>
    <t>TI004382</t>
  </si>
  <si>
    <t>Behind Berry traffic management</t>
  </si>
  <si>
    <t>Further options received to include one way through problematic junction.
New options currently under consultation with town council.</t>
  </si>
  <si>
    <t>TI004379</t>
  </si>
  <si>
    <t>Market Street, Crewkerne traffic management</t>
  </si>
  <si>
    <t xml:space="preserve">Agreement has been reached with BT/Openreach in relation to their cover. Proposed construction start date of 04/04/2022 </t>
  </si>
  <si>
    <t>TI004384</t>
  </si>
  <si>
    <t>Kings Drive, Bridgwater improved crossing facilities</t>
  </si>
  <si>
    <t>Kings Drive, Bridgwater</t>
  </si>
  <si>
    <t>Bridgwater East and Bawdrip</t>
  </si>
  <si>
    <t>Cllr Hall, David</t>
  </si>
  <si>
    <t>Complexities of scheme have been re-discussed with design team.  Requirement for land to deliver improvement remains</t>
  </si>
  <si>
    <t>TI004385</t>
  </si>
  <si>
    <t>Reckleford, Yeovil road safety improvements</t>
  </si>
  <si>
    <t>Cllr Kendall, Andy / Cllr Purbrick, Faye</t>
  </si>
  <si>
    <t xml:space="preserve"> Design to progress in 2 phases whilst the cattle market development remains pending. Instruction for phase 1 sent to designers to progress. Ped survey complete. Designer has confirmed results.Scheme now ready for consultation stage.</t>
  </si>
  <si>
    <t>TI004386</t>
  </si>
  <si>
    <t>Chillander Cross (Corfe Hill) road safety</t>
  </si>
  <si>
    <t>Otterford</t>
  </si>
  <si>
    <t>TI004387</t>
  </si>
  <si>
    <t>Roemeade junction with A37 road safety</t>
  </si>
  <si>
    <t>TI004388</t>
  </si>
  <si>
    <t>Roemeade/ B3135 road safety</t>
  </si>
  <si>
    <t>St Cuthbert Out</t>
  </si>
  <si>
    <t>MN004258</t>
  </si>
  <si>
    <t>Minehead to Carhampton footway/ cycleway improvements</t>
  </si>
  <si>
    <t>Minehead/ Dunster/ Carhampton</t>
  </si>
  <si>
    <t>Task order for phase 1 issued.   Traffic Management restriction will influence programme.  Meeting arranged to disucss and agree. Phase 2/3 design progressing</t>
  </si>
  <si>
    <t>TI004389</t>
  </si>
  <si>
    <t>A38 Perry Elm RAB to Devon CB</t>
  </si>
  <si>
    <t xml:space="preserve">New road safety commission.  Advance work on police camera platforms instructed to Milestone ( phase 1) Task order has been issued .The veg cut back for this scheme will be  added to a bigger package of works. Brief for main scheme speed review issued to WSP ( phase 2). Veg clearance for Phase 2 has also been added to a bigger package of works. </t>
  </si>
  <si>
    <t>Feb 22 Phase 1</t>
  </si>
  <si>
    <t>TI004390</t>
  </si>
  <si>
    <t>A358 Williton to Crosskeys RAB</t>
  </si>
  <si>
    <t>Cllr Davies, Hugh/ Cllr Lawrence, Christine, Cllr Rigby, Mike</t>
  </si>
  <si>
    <t>New road safety commission.   Data review being undertaken and outline design commencing</t>
  </si>
  <si>
    <t>TI004391</t>
  </si>
  <si>
    <t>Langport Road, Somerton</t>
  </si>
  <si>
    <t xml:space="preserve"> Consultation package approved by County Cllr.Next stage to consult with wider community and statutory consultees</t>
  </si>
  <si>
    <t>Experimental One way system in operation. Design progressing on permanent solution</t>
  </si>
  <si>
    <t>Toucan and associated works substantially complete.  Toucan to be commissioned.  
Phase 2 design amendemnts being made</t>
  </si>
  <si>
    <t>Task Order issued 03/09/21
Work substantially completed 18/03
Wigwags outstanding</t>
  </si>
  <si>
    <t>Progress update on SIS</t>
  </si>
  <si>
    <t>Information sorted by Cllr (column A)</t>
  </si>
  <si>
    <t>As at 31st March</t>
  </si>
  <si>
    <t>Som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</si>
</sst>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0"/>
      <name val="Arial"/>
      <family val="2"/>
    </font>
    <font>
      <sz val="11"/>
      <color theme="1"/>
      <name val="Calibri"/>
      <family val="2"/>
      <scheme val="minor"/>
    </font>
    <font>
      <sz val="10"/>
      <name val="Arial"/>
      <family val="2"/>
    </font>
    <font>
      <sz val="10"/>
      <name val="Microsoft New Tai Lue"/>
      <family val="2"/>
    </font>
    <font>
      <b/>
      <sz val="10"/>
      <color indexed="9"/>
      <name val="Microsoft New Tai Lue"/>
      <family val="2"/>
    </font>
    <font>
      <b/>
      <sz val="10"/>
      <color theme="0"/>
      <name val="Microsoft New Tai Lue"/>
      <family val="2"/>
    </font>
    <font>
      <b/>
      <sz val="10"/>
      <name val="Microsoft New Tai Lue"/>
      <family val="2"/>
    </font>
    <font>
      <sz val="10"/>
      <color theme="1"/>
      <name val="Microsoft New Tai Lue"/>
      <family val="2"/>
    </font>
    <font>
      <sz val="12"/>
      <color indexed="8"/>
      <name val="Verdana"/>
      <family val="2"/>
    </font>
    <font>
      <sz val="10"/>
      <color rgb="FFFF0000"/>
      <name val="Microsoft New Tai Lue"/>
      <family val="2"/>
    </font>
    <font>
      <sz val="10"/>
      <color rgb="FF0070C0"/>
      <name val="Microsoft New Tai Lue"/>
      <family val="2"/>
    </font>
    <font>
      <b/>
      <sz val="11"/>
      <name val="Arial"/>
      <family val="2"/>
    </font>
    <font>
      <sz val="11"/>
      <name val="Arial"/>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DAF0D9"/>
        <bgColor indexed="64"/>
      </patternFill>
    </fill>
    <fill>
      <patternFill patternType="solid">
        <fgColor rgb="FFCCFFCC"/>
        <bgColor indexed="64"/>
      </patternFill>
    </fill>
    <fill>
      <patternFill patternType="solid">
        <fgColor rgb="FFB4F4A0"/>
        <bgColor indexed="64"/>
      </patternFill>
    </fill>
    <fill>
      <patternFill patternType="solid">
        <fgColor rgb="FF92D050"/>
        <bgColor indexed="64"/>
      </patternFill>
    </fill>
    <fill>
      <patternFill patternType="solid">
        <fgColor rgb="FF00CC00"/>
        <bgColor indexed="64"/>
      </patternFill>
    </fill>
    <fill>
      <patternFill patternType="solid">
        <fgColor rgb="FF009900"/>
        <bgColor indexed="64"/>
      </patternFill>
    </fill>
    <fill>
      <patternFill patternType="solid">
        <fgColor rgb="FF008000"/>
        <bgColor indexed="64"/>
      </patternFill>
    </fill>
    <fill>
      <patternFill patternType="solid">
        <fgColor indexed="16"/>
        <bgColor indexed="64"/>
      </patternFill>
    </fill>
    <fill>
      <patternFill patternType="solid">
        <fgColor indexed="3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8" fillId="0" borderId="0"/>
    <xf numFmtId="0" fontId="1" fillId="0" borderId="0"/>
    <xf numFmtId="0" fontId="2" fillId="0" borderId="0"/>
  </cellStyleXfs>
  <cellXfs count="79">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164" fontId="3" fillId="0" borderId="0" xfId="0" applyNumberFormat="1" applyFont="1" applyAlignment="1">
      <alignment vertical="center"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0" fontId="3" fillId="7" borderId="1" xfId="1" applyFont="1" applyFill="1" applyBorder="1" applyAlignment="1">
      <alignment horizontal="center" vertical="center" wrapText="1"/>
    </xf>
    <xf numFmtId="0" fontId="3" fillId="8" borderId="1" xfId="1" applyFont="1" applyFill="1" applyBorder="1" applyAlignment="1">
      <alignment horizontal="center" vertical="center" wrapText="1"/>
    </xf>
    <xf numFmtId="0" fontId="3" fillId="9" borderId="1" xfId="1" applyFont="1" applyFill="1" applyBorder="1" applyAlignment="1">
      <alignment horizontal="center" vertical="center" wrapText="1"/>
    </xf>
    <xf numFmtId="0" fontId="3" fillId="10" borderId="1" xfId="1" applyFont="1" applyFill="1" applyBorder="1" applyAlignment="1">
      <alignment horizontal="center" vertical="center" wrapText="1"/>
    </xf>
    <xf numFmtId="0" fontId="3" fillId="11" borderId="1" xfId="1" applyFont="1" applyFill="1" applyBorder="1" applyAlignment="1">
      <alignment horizontal="center" vertical="center" wrapText="1"/>
    </xf>
    <xf numFmtId="0" fontId="5" fillId="12"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1" applyFont="1" applyFill="1" applyBorder="1" applyAlignment="1">
      <alignment horizontal="left" vertical="center" wrapText="1"/>
    </xf>
    <xf numFmtId="0" fontId="4" fillId="13" borderId="1" xfId="1" applyFont="1" applyFill="1" applyBorder="1" applyAlignment="1">
      <alignment horizontal="center" vertical="center" wrapText="1"/>
    </xf>
    <xf numFmtId="0" fontId="6"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164" fontId="6" fillId="0" borderId="0" xfId="0" applyNumberFormat="1" applyFont="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xf numFmtId="14" fontId="3" fillId="0" borderId="0" xfId="0" applyNumberFormat="1" applyFont="1" applyAlignment="1">
      <alignment vertical="center" wrapText="1"/>
    </xf>
    <xf numFmtId="0" fontId="7" fillId="2" borderId="1" xfId="1" applyFont="1" applyFill="1" applyBorder="1" applyAlignment="1">
      <alignment horizontal="center" vertical="center" wrapText="1"/>
    </xf>
    <xf numFmtId="0" fontId="3" fillId="0" borderId="1" xfId="2" applyFont="1" applyBorder="1" applyAlignment="1">
      <alignment horizontal="center" vertical="center" wrapText="1"/>
    </xf>
    <xf numFmtId="14" fontId="3" fillId="0" borderId="0" xfId="0" applyNumberFormat="1" applyFont="1" applyAlignment="1">
      <alignment vertical="center"/>
    </xf>
    <xf numFmtId="14" fontId="3" fillId="0" borderId="0" xfId="0" applyNumberFormat="1" applyFont="1"/>
    <xf numFmtId="0" fontId="3" fillId="0" borderId="0" xfId="0" applyFont="1" applyAlignment="1">
      <alignment wrapText="1"/>
    </xf>
    <xf numFmtId="14" fontId="3" fillId="0" borderId="1" xfId="0" applyNumberFormat="1" applyFont="1" applyBorder="1" applyAlignment="1">
      <alignment horizontal="center" vertical="center"/>
    </xf>
    <xf numFmtId="0" fontId="3" fillId="0" borderId="1" xfId="3" applyFont="1" applyBorder="1" applyAlignment="1">
      <alignment horizontal="left" vertical="center" wrapText="1"/>
    </xf>
    <xf numFmtId="49" fontId="3" fillId="0" borderId="1" xfId="0" applyNumberFormat="1" applyFont="1" applyBorder="1" applyAlignment="1">
      <alignment horizontal="center" vertical="center" wrapText="1"/>
    </xf>
    <xf numFmtId="14" fontId="9" fillId="0" borderId="0" xfId="0" applyNumberFormat="1" applyFont="1"/>
    <xf numFmtId="0" fontId="3" fillId="0" borderId="1" xfId="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9" fillId="0" borderId="0" xfId="0" applyFont="1" applyAlignment="1">
      <alignment wrapText="1"/>
    </xf>
    <xf numFmtId="164" fontId="3" fillId="0" borderId="0" xfId="0" applyNumberFormat="1" applyFont="1" applyAlignment="1">
      <alignment wrapText="1"/>
    </xf>
    <xf numFmtId="14" fontId="10" fillId="0" borderId="0" xfId="0" applyNumberFormat="1" applyFont="1"/>
    <xf numFmtId="17" fontId="3" fillId="0" borderId="1" xfId="0" applyNumberFormat="1" applyFont="1" applyBorder="1" applyAlignment="1">
      <alignment horizontal="center" vertical="center" wrapText="1"/>
    </xf>
    <xf numFmtId="14" fontId="3" fillId="0" borderId="1" xfId="4" applyNumberFormat="1" applyFont="1" applyBorder="1" applyAlignment="1">
      <alignment horizontal="left" vertical="center" wrapText="1"/>
    </xf>
    <xf numFmtId="0" fontId="7" fillId="0" borderId="1" xfId="0" applyFont="1" applyBorder="1" applyAlignment="1">
      <alignment horizontal="center" vertical="center"/>
    </xf>
    <xf numFmtId="17" fontId="3" fillId="7"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xf>
    <xf numFmtId="0" fontId="3" fillId="2" borderId="1" xfId="0" applyFont="1" applyFill="1" applyBorder="1" applyAlignment="1">
      <alignment horizontal="center" vertical="center"/>
    </xf>
    <xf numFmtId="0" fontId="3" fillId="0" borderId="1" xfId="4" applyFont="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2" applyFont="1" applyBorder="1" applyAlignment="1">
      <alignment horizontal="center" vertical="center"/>
    </xf>
    <xf numFmtId="0" fontId="3" fillId="0" borderId="1" xfId="2" applyFont="1" applyBorder="1" applyAlignment="1">
      <alignment vertical="center" wrapText="1"/>
    </xf>
    <xf numFmtId="17" fontId="3" fillId="11" borderId="1" xfId="1"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4" borderId="1" xfId="1"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10" borderId="3" xfId="1"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4" fontId="3" fillId="7" borderId="1"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0" borderId="0" xfId="0" applyFont="1" applyBorder="1" applyAlignment="1">
      <alignment vertical="center" wrapText="1"/>
    </xf>
    <xf numFmtId="0" fontId="3" fillId="0" borderId="3" xfId="0" applyFont="1" applyBorder="1" applyAlignment="1">
      <alignment horizontal="center" vertical="center" wrapText="1"/>
    </xf>
    <xf numFmtId="0" fontId="3" fillId="11" borderId="4" xfId="1" applyFont="1" applyFill="1" applyBorder="1" applyAlignment="1">
      <alignment horizontal="center" vertical="center" wrapText="1"/>
    </xf>
    <xf numFmtId="0" fontId="11" fillId="0" borderId="0" xfId="4" applyFont="1" applyAlignment="1">
      <alignment horizontal="left" vertical="center"/>
    </xf>
    <xf numFmtId="0" fontId="12" fillId="0" borderId="0" xfId="4" applyFont="1" applyAlignment="1">
      <alignment horizontal="left" vertical="center"/>
    </xf>
  </cellXfs>
  <cellStyles count="5">
    <cellStyle name="Normal" xfId="0" builtinId="0"/>
    <cellStyle name="Normal 12" xfId="4" xr:uid="{9BE04184-B1F8-4F32-A8EF-B730C4B0333F}"/>
    <cellStyle name="Normal 2" xfId="2" xr:uid="{8C5A7FC4-27C9-4C07-B9EF-1CE2DE3509DA}"/>
    <cellStyle name="Normal 3" xfId="1" xr:uid="{E207ED50-EA50-4BA5-AEC9-250878DADA7D}"/>
    <cellStyle name="Normal 5" xfId="3" xr:uid="{FAF78249-C7BB-479F-A461-7C6F2C284E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rogramme%20Management/LTP3/restore/Progress/Progress%20and%20Monitoring%20of%20Schem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ed"/>
      <sheetName val="Monitoring"/>
      <sheetName val="Progress"/>
      <sheetName val="plans on webpage"/>
      <sheetName val="SL schemes"/>
    </sheetNames>
    <sheetDataSet>
      <sheetData sheetId="0"/>
      <sheetData sheetId="1">
        <row r="3">
          <cell r="E3" t="str">
            <v>HSPR</v>
          </cell>
          <cell r="F3" t="str">
            <v>Scheme Name/ Proposal</v>
          </cell>
          <cell r="G3" t="str">
            <v>Location</v>
          </cell>
          <cell r="H3" t="str">
            <v>District</v>
          </cell>
          <cell r="I3" t="str">
            <v>Ward</v>
          </cell>
          <cell r="J3" t="str">
            <v>Parish</v>
          </cell>
          <cell r="K3" t="str">
            <v>Requesting Member</v>
          </cell>
          <cell r="L3" t="str">
            <v>Current Member</v>
          </cell>
          <cell r="M3" t="str">
            <v>Status</v>
          </cell>
          <cell r="N3" t="str">
            <v>Client Officer (initials)</v>
          </cell>
          <cell r="O3" t="str">
            <v>Design Resource</v>
          </cell>
          <cell r="P3" t="str">
            <v>Portfolio (budget coding)</v>
          </cell>
          <cell r="Q3" t="str">
            <v>Link to Scheme File</v>
          </cell>
          <cell r="R3" t="str">
            <v>Problem/ Benefit</v>
          </cell>
          <cell r="S3" t="str">
            <v>Signed off values/ Budget</v>
          </cell>
          <cell r="T3" t="str">
            <v>Agreed Adjustment</v>
          </cell>
          <cell r="U3" t="str">
            <v>Date Agreed</v>
          </cell>
          <cell r="V3" t="str">
            <v>Current Budget</v>
          </cell>
          <cell r="W3" t="str">
            <v>Supporting funding</v>
          </cell>
          <cell r="X3" t="str">
            <v>Scheme Type</v>
          </cell>
          <cell r="Y3" t="str">
            <v>Initial Brief (feasibility) Issued</v>
          </cell>
          <cell r="Z3" t="str">
            <v>Expected return date for DB (feasibility)</v>
          </cell>
          <cell r="AA3" t="str">
            <v>Developed Brief (feasibility) Returned</v>
          </cell>
          <cell r="AB3" t="str">
            <v>Task Order (feasibility) Issued</v>
          </cell>
          <cell r="AC3" t="str">
            <v>Task Order (feasibility) Ref</v>
          </cell>
          <cell r="AD3" t="str">
            <v xml:space="preserve">Feasibility Design </v>
          </cell>
          <cell r="AE3" t="str">
            <v>Feasibility Other</v>
          </cell>
          <cell r="AF3" t="str">
            <v>Feasibility Actual</v>
          </cell>
          <cell r="AG3" t="str">
            <v>Feasibility Start</v>
          </cell>
          <cell r="AH3" t="str">
            <v>Feasibility End</v>
          </cell>
          <cell r="AI3" t="str">
            <v>Expected return date for Feasibility report</v>
          </cell>
          <cell r="AJ3" t="str">
            <v>Feasibility report returned</v>
          </cell>
          <cell r="AK3" t="str">
            <v>Addendum</v>
          </cell>
          <cell r="AL3" t="str">
            <v>Difference</v>
          </cell>
          <cell r="AM3" t="str">
            <v>Initial Brief (design) Issued</v>
          </cell>
          <cell r="AN3" t="str">
            <v>Expected return date for DB (design)</v>
          </cell>
          <cell r="AO3" t="str">
            <v>Developed Brief (design) Returned</v>
          </cell>
          <cell r="AP3" t="str">
            <v>Task Order (design) Issued</v>
          </cell>
          <cell r="AQ3" t="str">
            <v>Task Order (design) Ref</v>
          </cell>
          <cell r="AR3" t="str">
            <v>Design Design £ 000's</v>
          </cell>
          <cell r="AS3" t="str">
            <v>Design Other £ 000's</v>
          </cell>
          <cell r="AT3" t="str">
            <v>Works £ 000's</v>
          </cell>
          <cell r="AU3" t="str">
            <v>Ligthing £ 000's</v>
          </cell>
          <cell r="AV3" t="str">
            <v xml:space="preserve"> Land £ 000's</v>
          </cell>
          <cell r="AW3" t="str">
            <v>Other</v>
          </cell>
          <cell r="AX3" t="str">
            <v>Design Start</v>
          </cell>
          <cell r="AY3" t="str">
            <v>Design End (blue text indicates a revised date, red indicates CCN required)</v>
          </cell>
          <cell r="AZ3" t="str">
            <v>Consultation Plan Due (red)/ Received (green)</v>
          </cell>
          <cell r="BA3" t="str">
            <v>Consultation Issue</v>
          </cell>
          <cell r="BB3" t="str">
            <v>Consultation Close</v>
          </cell>
          <cell r="BC3" t="str">
            <v>Consultation Response to EDT target (red)/ issued  (green)</v>
          </cell>
          <cell r="BD3" t="str">
            <v>Programmed to receive TRO plan (issue for RSA2) Plan Due (red)/ Received (green)</v>
          </cell>
          <cell r="BE3" t="str">
            <v>TRO/ crossing notice
Date requested</v>
          </cell>
          <cell r="BF3" t="str">
            <v>Target Date</v>
          </cell>
          <cell r="BG3" t="str">
            <v>Target Sealing Date</v>
          </cell>
          <cell r="BH3" t="str">
            <v>Actual Sealing Date</v>
          </cell>
          <cell r="BI3" t="str">
            <v>RSA2 issue</v>
          </cell>
          <cell r="BJ3" t="str">
            <v>RSA2 returned</v>
          </cell>
          <cell r="BK3" t="str">
            <v>RSA2 Sign-off</v>
          </cell>
          <cell r="BL3" t="str">
            <v>Plans on webpage</v>
          </cell>
          <cell r="BM3" t="str">
            <v>Programmed TO issue date</v>
          </cell>
          <cell r="BN3" t="str">
            <v xml:space="preserve"> TO issue (Date)</v>
          </cell>
          <cell r="BO3" t="str">
            <v>Construction TO</v>
          </cell>
          <cell r="BP3" t="str">
            <v>Contruction TO value £</v>
          </cell>
          <cell r="BQ3" t="str">
            <v>Revised Construction i.e. MOU tender</v>
          </cell>
          <cell r="BR3" t="str">
            <v>Additional Contruction i.e. lighting/ signals/ shelters £</v>
          </cell>
          <cell r="BS3" t="str">
            <v>Construction Start
(red text as per design prog, green for KPIs)</v>
          </cell>
          <cell r="BT3" t="str">
            <v>Construction End
(red text as per design prog, green for KPIs)</v>
          </cell>
          <cell r="BU3" t="str">
            <v>Construction Actuals</v>
          </cell>
          <cell r="BV3" t="str">
            <v>Construction completion</v>
          </cell>
          <cell r="BW3" t="str">
            <v>Sub contractor</v>
          </cell>
          <cell r="BX3" t="str">
            <v>RSA3 request</v>
          </cell>
          <cell r="BY3" t="str">
            <v>RSA3 issue</v>
          </cell>
          <cell r="BZ3" t="str">
            <v>RSA3 Client Approval</v>
          </cell>
          <cell r="CA3" t="str">
            <v>RSA3 Sign-off</v>
          </cell>
          <cell r="CB3" t="str">
            <v>Forecast</v>
          </cell>
          <cell r="CC3" t="str">
            <v>Forecast V Sign-off</v>
          </cell>
          <cell r="CD3" t="str">
            <v>Design Actuals</v>
          </cell>
          <cell r="CE3" t="str">
            <v>Design Other Actuals</v>
          </cell>
          <cell r="CF3" t="str">
            <v>Land and Other actuals</v>
          </cell>
          <cell r="CG3" t="str">
            <v>Handoverpackage received - use handover speardsheet</v>
          </cell>
          <cell r="CH3" t="str">
            <v>SMS status</v>
          </cell>
          <cell r="CI3" t="str">
            <v>SMS last updated</v>
          </cell>
          <cell r="CJ3" t="str">
            <v>Latest Instruction Issued Date</v>
          </cell>
          <cell r="CK3" t="str">
            <v>CCN Required</v>
          </cell>
        </row>
        <row r="4">
          <cell r="E4" t="str">
            <v>(MN004171.20) MN004211 MN004228</v>
          </cell>
          <cell r="F4" t="str">
            <v>Safety Reviews C5 - Taunton Road IMP - Safety Review - Full - No.20</v>
          </cell>
          <cell r="G4" t="str">
            <v>Bridgwater</v>
          </cell>
          <cell r="H4" t="str">
            <v>Sedgemoor</v>
          </cell>
          <cell r="I4" t="str">
            <v>Various</v>
          </cell>
          <cell r="J4" t="str">
            <v>Various</v>
          </cell>
          <cell r="K4" t="str">
            <v>Various</v>
          </cell>
          <cell r="L4" t="str">
            <v>Various</v>
          </cell>
          <cell r="M4" t="str">
            <v>feasibility</v>
          </cell>
          <cell r="P4" t="str">
            <v>Hinkley Point C</v>
          </cell>
          <cell r="BN4">
            <v>43637</v>
          </cell>
          <cell r="BO4" t="str">
            <v>XCON2026, XCON2027</v>
          </cell>
          <cell r="BP4" t="str">
            <v>6.575          
19.505</v>
          </cell>
          <cell r="BQ4" t="str">
            <v>16.616 
39.458</v>
          </cell>
        </row>
        <row r="5">
          <cell r="E5" t="str">
            <v>(MN004171.24) MN004212</v>
          </cell>
          <cell r="F5" t="str">
            <v>Safety Reviews C6 - Broadway IMP - Safety Review - Full - No.24</v>
          </cell>
          <cell r="G5" t="str">
            <v>Bridgwater</v>
          </cell>
          <cell r="H5" t="str">
            <v>Sedgemoor</v>
          </cell>
          <cell r="I5" t="str">
            <v>Various</v>
          </cell>
          <cell r="J5" t="str">
            <v>Various</v>
          </cell>
          <cell r="K5" t="str">
            <v>Various</v>
          </cell>
          <cell r="L5" t="str">
            <v>Various</v>
          </cell>
          <cell r="M5" t="str">
            <v>feasibility</v>
          </cell>
          <cell r="P5" t="str">
            <v>Hinkley Point C</v>
          </cell>
          <cell r="BN5">
            <v>43642</v>
          </cell>
          <cell r="BO5" t="str">
            <v>XCON2029</v>
          </cell>
          <cell r="BP5">
            <v>40.835000000000001</v>
          </cell>
          <cell r="BQ5">
            <v>62.174999999999997</v>
          </cell>
          <cell r="BU5">
            <v>68.195999999999998</v>
          </cell>
        </row>
        <row r="6">
          <cell r="E6" t="str">
            <v>MJ004039.23</v>
          </cell>
          <cell r="F6" t="str">
            <v>Broadway Corridor C6 - LSTF -19- to link canal to Albert St via Penel Orlieu  - Corridor 6 - No.23</v>
          </cell>
          <cell r="G6" t="str">
            <v>Bridgwater</v>
          </cell>
          <cell r="H6" t="str">
            <v>Sedgemoor</v>
          </cell>
          <cell r="I6" t="str">
            <v>Various</v>
          </cell>
          <cell r="J6" t="str">
            <v>Various</v>
          </cell>
          <cell r="K6" t="str">
            <v>Various</v>
          </cell>
          <cell r="L6" t="str">
            <v>Various</v>
          </cell>
          <cell r="M6" t="str">
            <v>feasibility</v>
          </cell>
          <cell r="P6" t="str">
            <v>Hinkley Point C</v>
          </cell>
        </row>
        <row r="7">
          <cell r="E7" t="str">
            <v>MN004135</v>
          </cell>
          <cell r="F7" t="str">
            <v>Leigh Road, Street</v>
          </cell>
          <cell r="G7" t="str">
            <v>Street</v>
          </cell>
          <cell r="H7" t="str">
            <v>Mendip</v>
          </cell>
          <cell r="J7" t="str">
            <v>Street</v>
          </cell>
          <cell r="L7" t="str">
            <v>Cllr Leyshon, Liz &amp; Cllr Napper, Terry</v>
          </cell>
          <cell r="M7" t="str">
            <v>Other</v>
          </cell>
          <cell r="N7" t="str">
            <v>JG</v>
          </cell>
          <cell r="P7" t="str">
            <v>Traffic calming</v>
          </cell>
        </row>
        <row r="8">
          <cell r="E8" t="str">
            <v>MN004136.10</v>
          </cell>
          <cell r="F8" t="str">
            <v>Northern Distributor C3 - Quantock Road Roundabout - Cyc imps - No.10</v>
          </cell>
          <cell r="G8" t="str">
            <v>Bridgwater</v>
          </cell>
          <cell r="H8" t="str">
            <v>Sedgemoor</v>
          </cell>
          <cell r="I8" t="str">
            <v>Various</v>
          </cell>
          <cell r="J8" t="str">
            <v>Various</v>
          </cell>
          <cell r="K8" t="str">
            <v>Various</v>
          </cell>
          <cell r="L8" t="str">
            <v>Various</v>
          </cell>
          <cell r="M8" t="str">
            <v>Design</v>
          </cell>
          <cell r="P8" t="str">
            <v>Hinkley Point C</v>
          </cell>
          <cell r="R8" t="str">
            <v>Task order issued to contractor.  Works planned for October start</v>
          </cell>
          <cell r="BO8" t="str">
            <v>WCON2045</v>
          </cell>
          <cell r="BP8">
            <v>500</v>
          </cell>
          <cell r="BQ8">
            <v>961.85599999999999</v>
          </cell>
          <cell r="BU8">
            <v>300</v>
          </cell>
        </row>
        <row r="9">
          <cell r="E9" t="str">
            <v>MN004137.26</v>
          </cell>
          <cell r="F9" t="str">
            <v>Bridgwater to Combwich - A39 Sandford Hill Rdbt to Cannington  - Cycleway - No.26</v>
          </cell>
          <cell r="G9" t="str">
            <v>Bridgwater</v>
          </cell>
          <cell r="H9" t="str">
            <v>Sedgemoor</v>
          </cell>
          <cell r="I9" t="str">
            <v>Various</v>
          </cell>
          <cell r="J9" t="str">
            <v>Various</v>
          </cell>
          <cell r="K9" t="str">
            <v>Various</v>
          </cell>
          <cell r="L9" t="str">
            <v>Various</v>
          </cell>
          <cell r="M9" t="str">
            <v>Complete</v>
          </cell>
          <cell r="P9" t="str">
            <v>Hinkley Point C</v>
          </cell>
          <cell r="R9" t="str">
            <v>x</v>
          </cell>
        </row>
        <row r="10">
          <cell r="E10" t="str">
            <v>MN004148.28</v>
          </cell>
          <cell r="F10" t="str">
            <v>Bridgwater to Combwich - Combwich To Cannington - Hinkley Deal - Cycleway - No.28</v>
          </cell>
          <cell r="G10" t="str">
            <v>Bridgwater</v>
          </cell>
          <cell r="H10" t="str">
            <v>Sedgemoor</v>
          </cell>
          <cell r="I10" t="str">
            <v>Various</v>
          </cell>
          <cell r="J10" t="str">
            <v>Various</v>
          </cell>
          <cell r="K10" t="str">
            <v>Various</v>
          </cell>
          <cell r="L10" t="str">
            <v>Various</v>
          </cell>
          <cell r="M10" t="str">
            <v>feasibility</v>
          </cell>
          <cell r="P10" t="str">
            <v>Hinkley Point C</v>
          </cell>
        </row>
        <row r="11">
          <cell r="E11" t="str">
            <v>MN004152</v>
          </cell>
          <cell r="F11" t="str">
            <v>Wheddon Cross</v>
          </cell>
          <cell r="N11" t="str">
            <v>JG</v>
          </cell>
          <cell r="R11" t="str">
            <v>x</v>
          </cell>
          <cell r="AO11">
            <v>42121</v>
          </cell>
          <cell r="AP11" t="str">
            <v>SCC-285D</v>
          </cell>
          <cell r="AQ11">
            <v>4.8339999999999996</v>
          </cell>
          <cell r="AS11">
            <v>5.5</v>
          </cell>
          <cell r="AX11">
            <v>42269</v>
          </cell>
          <cell r="AY11">
            <v>42461</v>
          </cell>
          <cell r="AZ11">
            <v>42177</v>
          </cell>
          <cell r="BC11">
            <v>42507</v>
          </cell>
          <cell r="BH11">
            <v>42269</v>
          </cell>
          <cell r="BI11">
            <v>42514</v>
          </cell>
          <cell r="BK11">
            <v>42569</v>
          </cell>
          <cell r="BM11">
            <v>42592</v>
          </cell>
          <cell r="BN11">
            <v>42585</v>
          </cell>
          <cell r="BO11" t="str">
            <v>SCON2049</v>
          </cell>
          <cell r="BR11">
            <v>42354</v>
          </cell>
          <cell r="BS11">
            <v>42676</v>
          </cell>
          <cell r="CB11">
            <v>5.5</v>
          </cell>
          <cell r="CC11">
            <v>5.5</v>
          </cell>
          <cell r="CG11">
            <v>43833</v>
          </cell>
        </row>
        <row r="12">
          <cell r="E12" t="str">
            <v>MN004153.29</v>
          </cell>
          <cell r="F12" t="str">
            <v>Bridgwater to Combwich - Sandford Hill Roundabout to Homberg Way - Cyc imps - No.29</v>
          </cell>
          <cell r="G12" t="str">
            <v>Bridgwater</v>
          </cell>
          <cell r="H12" t="str">
            <v>Sedgemoor</v>
          </cell>
          <cell r="I12" t="str">
            <v>Various</v>
          </cell>
          <cell r="J12" t="str">
            <v>Various</v>
          </cell>
          <cell r="K12" t="str">
            <v>Various</v>
          </cell>
          <cell r="L12" t="str">
            <v>Various</v>
          </cell>
          <cell r="M12" t="str">
            <v>feasibility</v>
          </cell>
          <cell r="P12" t="str">
            <v>Hinkley Point C</v>
          </cell>
        </row>
        <row r="13">
          <cell r="E13" t="str">
            <v>MN004167.1</v>
          </cell>
          <cell r="F13" t="str">
            <v>Bristol Road Corridor IMP - North Of Dunball Roundabout To Puriton - Corridor 1 - Element 1 - No.1</v>
          </cell>
          <cell r="G13" t="str">
            <v>Bridgwater</v>
          </cell>
          <cell r="H13" t="str">
            <v>Sedgemoor</v>
          </cell>
          <cell r="I13" t="str">
            <v>Various</v>
          </cell>
          <cell r="J13" t="str">
            <v>Various</v>
          </cell>
          <cell r="K13" t="str">
            <v>Various</v>
          </cell>
          <cell r="L13" t="str">
            <v>Various</v>
          </cell>
          <cell r="M13" t="str">
            <v>feasibility</v>
          </cell>
          <cell r="P13" t="str">
            <v>Hinkley Point C</v>
          </cell>
          <cell r="R13" t="str">
            <v xml:space="preserve">Design complete.  </v>
          </cell>
        </row>
        <row r="14">
          <cell r="E14" t="str">
            <v>MN004205</v>
          </cell>
          <cell r="F14" t="str">
            <v>Bristol Road Corridor IMP - Dunball To Express Park - Corridor 1 - Element 2 - No.2</v>
          </cell>
          <cell r="G14" t="str">
            <v>Bridgwater</v>
          </cell>
          <cell r="H14" t="str">
            <v>Sedgemoor</v>
          </cell>
          <cell r="I14" t="str">
            <v>Various</v>
          </cell>
          <cell r="J14" t="str">
            <v>Various</v>
          </cell>
          <cell r="K14" t="str">
            <v>Various</v>
          </cell>
          <cell r="L14" t="str">
            <v>Various</v>
          </cell>
          <cell r="M14" t="str">
            <v>feasibility</v>
          </cell>
          <cell r="P14" t="str">
            <v>Hinkley Point C</v>
          </cell>
          <cell r="R14" t="str">
            <v>RSA2 complete.  Lighting input being considered</v>
          </cell>
          <cell r="BN14">
            <v>44187</v>
          </cell>
          <cell r="BO14" t="str">
            <v>YCON2019</v>
          </cell>
          <cell r="BP14">
            <v>54.447000000000003</v>
          </cell>
          <cell r="BS14">
            <v>44571</v>
          </cell>
          <cell r="BT14">
            <v>44643</v>
          </cell>
          <cell r="BW14" t="str">
            <v>RK Bell</v>
          </cell>
        </row>
        <row r="15">
          <cell r="E15" t="str">
            <v>MN004167.3</v>
          </cell>
          <cell r="F15" t="str">
            <v>Bristol Road Corridor IMP - Express Park To Town Centre (West Quay) Via River Parrett - Corridor 1 - Element 3 - No.3</v>
          </cell>
          <cell r="G15" t="str">
            <v>Bridgwater</v>
          </cell>
          <cell r="H15" t="str">
            <v>Sedgemoor</v>
          </cell>
          <cell r="I15" t="str">
            <v>Various</v>
          </cell>
          <cell r="J15" t="str">
            <v>Various</v>
          </cell>
          <cell r="K15" t="str">
            <v>Various</v>
          </cell>
          <cell r="L15" t="str">
            <v>Various</v>
          </cell>
          <cell r="M15" t="str">
            <v>feasibility</v>
          </cell>
          <cell r="P15" t="str">
            <v>Hinkley Point C</v>
          </cell>
          <cell r="R15" t="str">
            <v>Design ongoing</v>
          </cell>
          <cell r="BN15">
            <v>43705</v>
          </cell>
          <cell r="BO15" t="str">
            <v>XCON2044</v>
          </cell>
          <cell r="BP15">
            <v>0.33100000000000002</v>
          </cell>
          <cell r="BU15">
            <v>4.5650000000000004</v>
          </cell>
        </row>
        <row r="16">
          <cell r="E16" t="str">
            <v>MN004167.4</v>
          </cell>
          <cell r="F16" t="str">
            <v>Bristol Road Corridor IMP - Woodlands to Express Park - Corridor 1 - Element 5 - No.4</v>
          </cell>
          <cell r="G16" t="str">
            <v>Bridgwater</v>
          </cell>
          <cell r="H16" t="str">
            <v>Sedgemoor</v>
          </cell>
          <cell r="I16" t="str">
            <v>Various</v>
          </cell>
          <cell r="J16" t="str">
            <v>Various</v>
          </cell>
          <cell r="K16" t="str">
            <v>Various</v>
          </cell>
          <cell r="L16" t="str">
            <v>Various</v>
          </cell>
          <cell r="M16" t="str">
            <v>feasibility</v>
          </cell>
          <cell r="P16" t="str">
            <v>Hinkley Point C</v>
          </cell>
        </row>
        <row r="17">
          <cell r="E17" t="str">
            <v>MN004168.9</v>
          </cell>
          <cell r="F17" t="str">
            <v>Northern Distributor IMP - Chilton Street/ Western Way Junction - Corridor 3 - Element 1 - No.9</v>
          </cell>
          <cell r="G17" t="str">
            <v>Bridgwater</v>
          </cell>
          <cell r="H17" t="str">
            <v>Sedgemoor</v>
          </cell>
          <cell r="I17" t="str">
            <v>Various</v>
          </cell>
          <cell r="J17" t="str">
            <v>Various</v>
          </cell>
          <cell r="K17" t="str">
            <v>Various</v>
          </cell>
          <cell r="L17" t="str">
            <v>Various</v>
          </cell>
          <cell r="M17" t="str">
            <v>feasibility</v>
          </cell>
          <cell r="P17" t="str">
            <v>Hinkley Point C</v>
          </cell>
        </row>
        <row r="18">
          <cell r="E18" t="str">
            <v>MN004169.16</v>
          </cell>
          <cell r="F18" t="str">
            <v>Taunton Road Corridor IMP - Business Park To Marsh Lane - Corridor 5 - Element 1 - No.16</v>
          </cell>
          <cell r="G18" t="str">
            <v>Bridgwater</v>
          </cell>
          <cell r="H18" t="str">
            <v>Sedgemoor</v>
          </cell>
          <cell r="I18" t="str">
            <v>Various</v>
          </cell>
          <cell r="J18" t="str">
            <v>Various</v>
          </cell>
          <cell r="K18" t="str">
            <v>Various</v>
          </cell>
          <cell r="L18" t="str">
            <v>Various</v>
          </cell>
          <cell r="M18" t="str">
            <v>feasibility</v>
          </cell>
          <cell r="P18" t="str">
            <v>Hinkley Point C</v>
          </cell>
        </row>
        <row r="19">
          <cell r="E19" t="str">
            <v>MN004169.17</v>
          </cell>
          <cell r="F19" t="str">
            <v>Taunton Road Corridor IMP - Toucan At Hamp Bridge To Colley Lane Distributor Road - Corridor 5 - Element 2 - No.17</v>
          </cell>
          <cell r="G19" t="str">
            <v>Bridgwater</v>
          </cell>
          <cell r="H19" t="str">
            <v>Sedgemoor</v>
          </cell>
          <cell r="I19" t="str">
            <v>Various</v>
          </cell>
          <cell r="J19" t="str">
            <v>Various</v>
          </cell>
          <cell r="K19" t="str">
            <v>Various</v>
          </cell>
          <cell r="L19" t="str">
            <v>Various</v>
          </cell>
          <cell r="M19" t="str">
            <v>feasibility</v>
          </cell>
          <cell r="P19" t="str">
            <v>Hinkley Point C</v>
          </cell>
        </row>
        <row r="20">
          <cell r="E20" t="str">
            <v>MN004169.18</v>
          </cell>
          <cell r="F20" t="str">
            <v>Taunton Road Corridor IMP - A38 Wills Road Junction - Corridor 5 - Element 3 - No.18</v>
          </cell>
          <cell r="G20" t="str">
            <v>Bridgwater</v>
          </cell>
          <cell r="H20" t="str">
            <v>Sedgemoor</v>
          </cell>
          <cell r="I20" t="str">
            <v>Various</v>
          </cell>
          <cell r="J20" t="str">
            <v>Various</v>
          </cell>
          <cell r="K20" t="str">
            <v>Various</v>
          </cell>
          <cell r="L20" t="str">
            <v>Various</v>
          </cell>
          <cell r="M20" t="str">
            <v>feasibility</v>
          </cell>
          <cell r="P20" t="str">
            <v>Hinkley Point C</v>
          </cell>
          <cell r="BN20">
            <v>42632</v>
          </cell>
          <cell r="BO20" t="str">
            <v>SCON2057</v>
          </cell>
          <cell r="BP20">
            <v>13.792</v>
          </cell>
        </row>
        <row r="21">
          <cell r="E21" t="str">
            <v>MN004170.21</v>
          </cell>
          <cell r="F21" t="str">
            <v>Broadway Corridor IMP - Albert Street Crossing - Corridor 6 - Element 1 - No.21</v>
          </cell>
          <cell r="G21" t="str">
            <v>Bridgwater</v>
          </cell>
          <cell r="H21" t="str">
            <v>Sedgemoor</v>
          </cell>
          <cell r="I21" t="str">
            <v>Various</v>
          </cell>
          <cell r="J21" t="str">
            <v>Various</v>
          </cell>
          <cell r="K21" t="str">
            <v>Various</v>
          </cell>
          <cell r="L21" t="str">
            <v>Various</v>
          </cell>
          <cell r="M21" t="str">
            <v>feasibility</v>
          </cell>
          <cell r="P21" t="str">
            <v>Hinkley Point C</v>
          </cell>
        </row>
        <row r="22">
          <cell r="E22" t="str">
            <v>MN004170.22</v>
          </cell>
          <cell r="F22" t="str">
            <v>Broadway Corridor IMP - Wembdon Road To Halesleigh Road To Town Centre - Corridor 6 - Element 2 - No.22</v>
          </cell>
          <cell r="G22" t="str">
            <v>Bridgwater</v>
          </cell>
          <cell r="H22" t="str">
            <v>Sedgemoor</v>
          </cell>
          <cell r="I22" t="str">
            <v>Various</v>
          </cell>
          <cell r="J22" t="str">
            <v>Various</v>
          </cell>
          <cell r="K22" t="str">
            <v>Various</v>
          </cell>
          <cell r="L22" t="str">
            <v>Various</v>
          </cell>
          <cell r="M22" t="str">
            <v>feasibility</v>
          </cell>
          <cell r="P22" t="str">
            <v>Hinkley Point C</v>
          </cell>
          <cell r="BO22" t="str">
            <v>YACON2027</v>
          </cell>
          <cell r="BQ22">
            <v>107.056</v>
          </cell>
          <cell r="BW22" t="str">
            <v>Drayton</v>
          </cell>
        </row>
        <row r="23">
          <cell r="E23" t="str">
            <v>MN004171.14</v>
          </cell>
          <cell r="F23" t="str">
            <v>Safety Reviews C3 - Northern Distributor IMP - Safety Review - Full - No.14</v>
          </cell>
          <cell r="G23" t="str">
            <v>Bridgwater</v>
          </cell>
          <cell r="H23" t="str">
            <v>Sedgemoor</v>
          </cell>
          <cell r="I23" t="str">
            <v>Various</v>
          </cell>
          <cell r="J23" t="str">
            <v>Various</v>
          </cell>
          <cell r="K23" t="str">
            <v>Various</v>
          </cell>
          <cell r="L23" t="str">
            <v>Various</v>
          </cell>
          <cell r="M23" t="str">
            <v>feasibility</v>
          </cell>
          <cell r="P23" t="str">
            <v>Hinkley Point C</v>
          </cell>
        </row>
        <row r="24">
          <cell r="E24" t="str">
            <v>MN004171.15</v>
          </cell>
          <cell r="F24" t="str">
            <v>light touch safety - Wylds Road - Safety Review - Light Touch - No.15</v>
          </cell>
          <cell r="G24" t="str">
            <v>Bridgwater</v>
          </cell>
          <cell r="H24" t="str">
            <v>Sedgemoor</v>
          </cell>
          <cell r="I24" t="str">
            <v>Various</v>
          </cell>
          <cell r="J24" t="str">
            <v>Various</v>
          </cell>
          <cell r="K24" t="str">
            <v>Various</v>
          </cell>
          <cell r="L24" t="str">
            <v>Various</v>
          </cell>
          <cell r="M24" t="str">
            <v>feasibility</v>
          </cell>
          <cell r="P24" t="str">
            <v>Hinkley Point C</v>
          </cell>
        </row>
        <row r="25">
          <cell r="E25" t="str">
            <v>MN004171.19</v>
          </cell>
          <cell r="F25" t="str">
            <v>light touch safety - Huntworth To Showground - Safety Review - Light Touch - No.19</v>
          </cell>
          <cell r="G25" t="str">
            <v>Bridgwater</v>
          </cell>
          <cell r="H25" t="str">
            <v>Sedgemoor</v>
          </cell>
          <cell r="I25" t="str">
            <v>Various</v>
          </cell>
          <cell r="J25" t="str">
            <v>Various</v>
          </cell>
          <cell r="K25" t="str">
            <v>Various</v>
          </cell>
          <cell r="L25" t="str">
            <v>Various</v>
          </cell>
          <cell r="M25" t="str">
            <v>feasibility</v>
          </cell>
          <cell r="P25" t="str">
            <v>Hinkley Point C</v>
          </cell>
        </row>
        <row r="26">
          <cell r="E26" t="str">
            <v>MN004171.25</v>
          </cell>
          <cell r="F26" t="str">
            <v>light touch safety - Monmouth Street - Safety Review - Light Touch - No.25</v>
          </cell>
          <cell r="G26" t="str">
            <v>Bridgwater</v>
          </cell>
          <cell r="H26" t="str">
            <v>Sedgemoor</v>
          </cell>
          <cell r="I26" t="str">
            <v>Various</v>
          </cell>
          <cell r="J26" t="str">
            <v>Various</v>
          </cell>
          <cell r="K26" t="str">
            <v>Various</v>
          </cell>
          <cell r="L26" t="str">
            <v>Various</v>
          </cell>
          <cell r="M26" t="str">
            <v>feasibility</v>
          </cell>
          <cell r="P26" t="str">
            <v>Hinkley Point C</v>
          </cell>
        </row>
        <row r="27">
          <cell r="E27" t="str">
            <v>MN004171.27</v>
          </cell>
          <cell r="F27" t="str">
            <v>light touch safety - Quantock Road - Safety Review - Light Touch - No.27</v>
          </cell>
          <cell r="G27" t="str">
            <v>Bridgwater</v>
          </cell>
          <cell r="H27" t="str">
            <v>Sedgemoor</v>
          </cell>
          <cell r="I27" t="str">
            <v>Various</v>
          </cell>
          <cell r="J27" t="str">
            <v>Various</v>
          </cell>
          <cell r="K27" t="str">
            <v>Various</v>
          </cell>
          <cell r="L27" t="str">
            <v>Various</v>
          </cell>
          <cell r="M27" t="str">
            <v>feasibility</v>
          </cell>
          <cell r="P27" t="str">
            <v>Hinkley Point C</v>
          </cell>
          <cell r="BO27" t="str">
            <v>WCON2040</v>
          </cell>
          <cell r="BP27">
            <v>65.822999999999993</v>
          </cell>
        </row>
        <row r="28">
          <cell r="E28" t="str">
            <v>MN004171.5</v>
          </cell>
          <cell r="F28" t="str">
            <v>light touch safety - A38 Bristol Road Dunball To Express Park - Safety Review - Light Touch - No.5</v>
          </cell>
          <cell r="G28" t="str">
            <v>Bridgwater</v>
          </cell>
          <cell r="H28" t="str">
            <v>Sedgemoor</v>
          </cell>
          <cell r="I28" t="str">
            <v>Various</v>
          </cell>
          <cell r="J28" t="str">
            <v>Various</v>
          </cell>
          <cell r="K28" t="str">
            <v>Various</v>
          </cell>
          <cell r="L28" t="str">
            <v>Various</v>
          </cell>
          <cell r="M28" t="str">
            <v>feasibility</v>
          </cell>
          <cell r="P28" t="str">
            <v>Hinkley Point C</v>
          </cell>
        </row>
        <row r="29">
          <cell r="E29" t="str">
            <v>MN004227</v>
          </cell>
          <cell r="F29" t="str">
            <v>Safety Reviews C1 - Bristol Road IMP - Safety Review - Full - No.6</v>
          </cell>
          <cell r="G29" t="str">
            <v>Bridgwater</v>
          </cell>
          <cell r="H29" t="str">
            <v>Sedgemoor</v>
          </cell>
          <cell r="I29" t="str">
            <v>Various</v>
          </cell>
          <cell r="J29" t="str">
            <v>Various</v>
          </cell>
          <cell r="K29" t="str">
            <v>Various</v>
          </cell>
          <cell r="L29" t="str">
            <v>Various</v>
          </cell>
          <cell r="M29" t="str">
            <v>feasibility</v>
          </cell>
          <cell r="P29" t="str">
            <v>Hinkley Point C</v>
          </cell>
          <cell r="BN29">
            <v>44162</v>
          </cell>
          <cell r="BO29" t="str">
            <v>YCON2077</v>
          </cell>
          <cell r="BP29">
            <v>10.438000000000001</v>
          </cell>
          <cell r="BQ29">
            <v>25.896000000000001</v>
          </cell>
          <cell r="BW29" t="str">
            <v>Crestmoor</v>
          </cell>
        </row>
        <row r="30">
          <cell r="E30" t="str">
            <v>MN004171.8</v>
          </cell>
          <cell r="F30" t="str">
            <v>light touch safety - Bath Road - Safety Review - Light Touch - No.8</v>
          </cell>
          <cell r="G30" t="str">
            <v>Bridgwater</v>
          </cell>
          <cell r="H30" t="str">
            <v>Sedgemoor</v>
          </cell>
          <cell r="I30" t="str">
            <v>Various</v>
          </cell>
          <cell r="J30" t="str">
            <v>Various</v>
          </cell>
          <cell r="K30" t="str">
            <v>Various</v>
          </cell>
          <cell r="L30" t="str">
            <v>Various</v>
          </cell>
          <cell r="M30" t="str">
            <v>feasibility</v>
          </cell>
          <cell r="P30" t="str">
            <v>Hinkley Point C</v>
          </cell>
        </row>
        <row r="31">
          <cell r="E31" t="str">
            <v>MN004173.11</v>
          </cell>
          <cell r="F31" t="str">
            <v>Additional Cycle-NDR - E2 -Wembdon To Docks - Cyc imps - No.11</v>
          </cell>
          <cell r="G31" t="str">
            <v>Bridgwater</v>
          </cell>
          <cell r="H31" t="str">
            <v>Sedgemoor</v>
          </cell>
          <cell r="I31" t="str">
            <v>Various</v>
          </cell>
          <cell r="J31" t="str">
            <v>Various</v>
          </cell>
          <cell r="K31" t="str">
            <v>Various</v>
          </cell>
          <cell r="L31" t="str">
            <v>Various</v>
          </cell>
          <cell r="M31" t="str">
            <v>feasibility</v>
          </cell>
          <cell r="P31" t="str">
            <v>Hinkley Point C</v>
          </cell>
        </row>
        <row r="32">
          <cell r="E32" t="str">
            <v>MN004174.13</v>
          </cell>
          <cell r="F32" t="str">
            <v>Additional Cycle-NDR - E3 - Wylds Rd - The Drove To Bath Road - Cyc imps - No.13</v>
          </cell>
          <cell r="G32" t="str">
            <v>Bridgwater</v>
          </cell>
          <cell r="H32" t="str">
            <v>Sedgemoor</v>
          </cell>
          <cell r="I32" t="str">
            <v>Various</v>
          </cell>
          <cell r="J32" t="str">
            <v>Various</v>
          </cell>
          <cell r="K32" t="str">
            <v>Various</v>
          </cell>
          <cell r="L32" t="str">
            <v>Various</v>
          </cell>
          <cell r="M32" t="str">
            <v>feasibility</v>
          </cell>
          <cell r="P32" t="str">
            <v>Hinkley Point C</v>
          </cell>
          <cell r="BN32" t="str">
            <v>17/01/2019 17/09/2019</v>
          </cell>
          <cell r="BO32" t="str">
            <v>XCON2008 XCON2046</v>
          </cell>
          <cell r="BP32">
            <v>89.486000000000004</v>
          </cell>
          <cell r="BQ32">
            <v>127</v>
          </cell>
          <cell r="BR32">
            <v>5</v>
          </cell>
        </row>
        <row r="33">
          <cell r="E33" t="str">
            <v>MN004175.12</v>
          </cell>
          <cell r="F33" t="str">
            <v>Additional Cycle-NDR - E4 - Crowpill To River Parrett - Cyc imps - No.12</v>
          </cell>
          <cell r="G33" t="str">
            <v>Bridgwater</v>
          </cell>
          <cell r="H33" t="str">
            <v>Sedgemoor</v>
          </cell>
          <cell r="I33" t="str">
            <v>Various</v>
          </cell>
          <cell r="J33" t="str">
            <v>Various</v>
          </cell>
          <cell r="K33" t="str">
            <v>Various</v>
          </cell>
          <cell r="L33" t="str">
            <v>Various</v>
          </cell>
          <cell r="M33" t="str">
            <v>feasibility</v>
          </cell>
          <cell r="P33" t="str">
            <v>Hinkley Point C</v>
          </cell>
        </row>
        <row r="34">
          <cell r="E34" t="str">
            <v>MN004176.7</v>
          </cell>
          <cell r="F34" t="str">
            <v>Additional Cycle-Bath Rd - E5- BRI A (Innovia Site) to Rail Station (inc LSTF 17 s4) - Cyc imps - No.7</v>
          </cell>
          <cell r="G34" t="str">
            <v>Bridgwater</v>
          </cell>
          <cell r="H34" t="str">
            <v>Sedgemoor</v>
          </cell>
          <cell r="I34" t="str">
            <v>Various</v>
          </cell>
          <cell r="J34" t="str">
            <v>Various</v>
          </cell>
          <cell r="K34" t="str">
            <v>Various</v>
          </cell>
          <cell r="L34" t="str">
            <v>Various</v>
          </cell>
          <cell r="M34" t="str">
            <v>feasibility</v>
          </cell>
          <cell r="P34" t="str">
            <v>Hinkley Point C</v>
          </cell>
        </row>
        <row r="35">
          <cell r="E35" t="str">
            <v>MN004191.30</v>
          </cell>
          <cell r="F35" t="str">
            <v>Bridgwater to Combwich -  Burntwood Meadow to Quantock Meadow - Cyc imps - No.30</v>
          </cell>
          <cell r="G35" t="str">
            <v>Bridgwater</v>
          </cell>
          <cell r="H35" t="str">
            <v>Sedgemoor</v>
          </cell>
          <cell r="I35" t="str">
            <v>Various</v>
          </cell>
          <cell r="J35" t="str">
            <v>Various</v>
          </cell>
          <cell r="K35" t="str">
            <v>Various</v>
          </cell>
          <cell r="L35" t="str">
            <v>Various</v>
          </cell>
          <cell r="M35" t="str">
            <v>feasibility</v>
          </cell>
          <cell r="P35" t="str">
            <v>Hinkley Point C</v>
          </cell>
        </row>
        <row r="36">
          <cell r="E36" t="str">
            <v>MN004192.31</v>
          </cell>
          <cell r="F36" t="str">
            <v>Bridgwater to Combwich - Inwood Road. - Cyc imps - No.31</v>
          </cell>
          <cell r="G36" t="str">
            <v>Bridgwater</v>
          </cell>
          <cell r="H36" t="str">
            <v>Sedgemoor</v>
          </cell>
          <cell r="I36" t="str">
            <v>Various</v>
          </cell>
          <cell r="J36" t="str">
            <v>Various</v>
          </cell>
          <cell r="K36" t="str">
            <v>Various</v>
          </cell>
          <cell r="L36" t="str">
            <v>Various</v>
          </cell>
          <cell r="M36" t="str">
            <v>feasibility</v>
          </cell>
          <cell r="P36" t="str">
            <v>Hinkley Point C</v>
          </cell>
        </row>
        <row r="37">
          <cell r="E37" t="str">
            <v>MN004193.32</v>
          </cell>
          <cell r="F37" t="str">
            <v>Bridgwater to Combwich - Meadow Park to Wembdon Rise/Homberg Way. - Cyc imps - No.32</v>
          </cell>
          <cell r="G37" t="str">
            <v>Bridgwater</v>
          </cell>
          <cell r="H37" t="str">
            <v>Sedgemoor</v>
          </cell>
          <cell r="I37" t="str">
            <v>Various</v>
          </cell>
          <cell r="J37" t="str">
            <v>Various</v>
          </cell>
          <cell r="K37" t="str">
            <v>Various</v>
          </cell>
          <cell r="L37" t="str">
            <v>Various</v>
          </cell>
          <cell r="M37" t="str">
            <v>feasibility</v>
          </cell>
          <cell r="P37" t="str">
            <v>Hinkley Point C</v>
          </cell>
        </row>
        <row r="38">
          <cell r="E38" t="str">
            <v>MN004241</v>
          </cell>
          <cell r="F38" t="str">
            <v>Hyde Lane, Creech St Michael footway</v>
          </cell>
          <cell r="G38" t="str">
            <v>Creech St Michael</v>
          </cell>
          <cell r="H38" t="str">
            <v>Taunton Deane</v>
          </cell>
          <cell r="J38" t="str">
            <v>Creech St Michael</v>
          </cell>
          <cell r="K38" t="str">
            <v>x</v>
          </cell>
          <cell r="L38" t="str">
            <v>David Fothergill</v>
          </cell>
          <cell r="M38" t="str">
            <v>Construction</v>
          </cell>
          <cell r="N38" t="str">
            <v>KJ</v>
          </cell>
          <cell r="O38" t="str">
            <v>In House</v>
          </cell>
          <cell r="P38" t="str">
            <v>Additional Orders</v>
          </cell>
          <cell r="Y38">
            <v>42718</v>
          </cell>
          <cell r="Z38">
            <v>42748</v>
          </cell>
          <cell r="AM38">
            <v>42908</v>
          </cell>
          <cell r="AN38">
            <v>42930</v>
          </cell>
          <cell r="AO38">
            <v>42944</v>
          </cell>
          <cell r="AR38">
            <v>5.0999999999999996</v>
          </cell>
          <cell r="AS38">
            <v>4</v>
          </cell>
          <cell r="AX38">
            <v>42949</v>
          </cell>
          <cell r="AY38">
            <v>43159</v>
          </cell>
          <cell r="BA38">
            <v>44070</v>
          </cell>
          <cell r="BI38">
            <v>43966</v>
          </cell>
          <cell r="BJ38">
            <v>44004</v>
          </cell>
          <cell r="BL38" t="str">
            <v>Construction</v>
          </cell>
          <cell r="BN38">
            <v>43387</v>
          </cell>
          <cell r="BO38" t="str">
            <v>WCON2057 YCON2054</v>
          </cell>
          <cell r="BP38" t="str">
            <v>80.79           15.691</v>
          </cell>
          <cell r="BQ38">
            <v>35.747999999999998</v>
          </cell>
          <cell r="BW38" t="str">
            <v>Drayton</v>
          </cell>
        </row>
        <row r="39">
          <cell r="E39" t="str">
            <v>MN004242</v>
          </cell>
          <cell r="F39" t="str">
            <v>Market Street, Highbridge pedestrian crossing</v>
          </cell>
          <cell r="G39" t="str">
            <v>Highbridge</v>
          </cell>
          <cell r="H39" t="str">
            <v>Sedgemoor</v>
          </cell>
          <cell r="J39" t="str">
            <v>Highbridge</v>
          </cell>
          <cell r="K39" t="str">
            <v>x</v>
          </cell>
          <cell r="L39" t="str">
            <v>John Woodman</v>
          </cell>
          <cell r="M39" t="str">
            <v>Complete</v>
          </cell>
          <cell r="N39" t="str">
            <v>KJ</v>
          </cell>
          <cell r="O39" t="str">
            <v>In House</v>
          </cell>
          <cell r="P39" t="str">
            <v>Additional Orders</v>
          </cell>
          <cell r="Y39">
            <v>42718</v>
          </cell>
          <cell r="Z39" t="str">
            <v>13//01/17</v>
          </cell>
          <cell r="AA39">
            <v>42818</v>
          </cell>
          <cell r="AB39">
            <v>42821</v>
          </cell>
          <cell r="AD39">
            <v>1.3440000000000001</v>
          </cell>
          <cell r="AG39">
            <v>42817</v>
          </cell>
          <cell r="AH39">
            <v>42830</v>
          </cell>
          <cell r="AI39">
            <v>42830</v>
          </cell>
          <cell r="AJ39">
            <v>42822</v>
          </cell>
          <cell r="AM39">
            <v>43081</v>
          </cell>
          <cell r="AN39">
            <v>43105</v>
          </cell>
          <cell r="AO39">
            <v>43144</v>
          </cell>
          <cell r="AP39">
            <v>43150</v>
          </cell>
          <cell r="AR39">
            <v>4.58</v>
          </cell>
          <cell r="AT39">
            <v>5.2</v>
          </cell>
          <cell r="AX39">
            <v>43143</v>
          </cell>
          <cell r="AY39">
            <v>43375</v>
          </cell>
          <cell r="AZ39">
            <v>43206</v>
          </cell>
          <cell r="BC39">
            <v>43255</v>
          </cell>
          <cell r="BI39">
            <v>43298</v>
          </cell>
          <cell r="BL39" t="str">
            <v>Construction</v>
          </cell>
          <cell r="BM39">
            <v>43375</v>
          </cell>
          <cell r="BN39">
            <v>43508</v>
          </cell>
          <cell r="BO39" t="str">
            <v>XCON2011</v>
          </cell>
          <cell r="BP39">
            <v>11.003</v>
          </cell>
          <cell r="BQ39">
            <v>25</v>
          </cell>
          <cell r="BS39">
            <v>43584</v>
          </cell>
          <cell r="BT39">
            <v>43595</v>
          </cell>
          <cell r="BV39">
            <v>43602</v>
          </cell>
          <cell r="BX39">
            <v>43770</v>
          </cell>
        </row>
        <row r="40">
          <cell r="E40" t="str">
            <v>MN004244</v>
          </cell>
          <cell r="F40" t="str">
            <v>Cannington</v>
          </cell>
          <cell r="G40" t="str">
            <v>Cannington</v>
          </cell>
          <cell r="H40" t="str">
            <v>Sedgemoor</v>
          </cell>
          <cell r="I40" t="str">
            <v>Cannington</v>
          </cell>
          <cell r="J40" t="str">
            <v>Cannington</v>
          </cell>
          <cell r="K40" t="str">
            <v>Officer</v>
          </cell>
          <cell r="L40" t="str">
            <v>Cllr Caswell, Mike</v>
          </cell>
          <cell r="M40" t="str">
            <v>Construction</v>
          </cell>
          <cell r="N40" t="str">
            <v>KJ</v>
          </cell>
          <cell r="O40" t="str">
            <v>WSP</v>
          </cell>
          <cell r="P40" t="str">
            <v>Additional Orders</v>
          </cell>
          <cell r="Y40">
            <v>42718</v>
          </cell>
          <cell r="BL40" t="str">
            <v>Construction</v>
          </cell>
          <cell r="BN40">
            <v>43553</v>
          </cell>
          <cell r="BO40" t="str">
            <v>XCON2014</v>
          </cell>
          <cell r="BQ40">
            <v>156.66900000000001</v>
          </cell>
          <cell r="BR40">
            <v>47.935000000000002</v>
          </cell>
          <cell r="BS40">
            <v>43570</v>
          </cell>
          <cell r="BU40">
            <v>177.45100000000002</v>
          </cell>
        </row>
        <row r="41">
          <cell r="E41" t="str">
            <v>MN004250</v>
          </cell>
          <cell r="F41" t="str">
            <v>Taunton School Greenway Road, Taunton Traffic Calming</v>
          </cell>
          <cell r="G41" t="str">
            <v>Taunton</v>
          </cell>
          <cell r="H41" t="str">
            <v>Taunton Deane</v>
          </cell>
          <cell r="L41" t="str">
            <v>Rod Williamns</v>
          </cell>
          <cell r="M41" t="str">
            <v>Complete</v>
          </cell>
          <cell r="N41" t="str">
            <v>KJ</v>
          </cell>
          <cell r="O41" t="str">
            <v>In House</v>
          </cell>
          <cell r="P41" t="str">
            <v>Additional Orders</v>
          </cell>
          <cell r="Y41">
            <v>42989</v>
          </cell>
          <cell r="Z41">
            <v>43021</v>
          </cell>
          <cell r="AA41">
            <v>43026</v>
          </cell>
          <cell r="AB41">
            <v>43028</v>
          </cell>
          <cell r="AD41">
            <v>1892</v>
          </cell>
          <cell r="AG41">
            <v>43033</v>
          </cell>
          <cell r="AH41">
            <v>43069</v>
          </cell>
          <cell r="AI41">
            <v>43069</v>
          </cell>
          <cell r="AM41">
            <v>43081</v>
          </cell>
          <cell r="AN41">
            <v>43105</v>
          </cell>
          <cell r="AO41">
            <v>43116</v>
          </cell>
          <cell r="AP41">
            <v>43118</v>
          </cell>
          <cell r="AR41">
            <v>3.93</v>
          </cell>
          <cell r="AS41">
            <v>0.8</v>
          </cell>
          <cell r="AT41">
            <v>8</v>
          </cell>
          <cell r="AX41">
            <v>43125</v>
          </cell>
          <cell r="AY41">
            <v>43329</v>
          </cell>
          <cell r="AZ41">
            <v>43147</v>
          </cell>
          <cell r="BC41">
            <v>43189</v>
          </cell>
          <cell r="BI41">
            <v>43241</v>
          </cell>
          <cell r="BK41">
            <v>43304</v>
          </cell>
          <cell r="BL41" t="str">
            <v>Construction</v>
          </cell>
          <cell r="BM41">
            <v>43329</v>
          </cell>
          <cell r="BN41">
            <v>43282</v>
          </cell>
          <cell r="BO41" t="str">
            <v>WCON2039</v>
          </cell>
          <cell r="BP41">
            <v>8.3219999999999992</v>
          </cell>
          <cell r="BS41">
            <v>43444</v>
          </cell>
          <cell r="BT41">
            <v>43469</v>
          </cell>
          <cell r="BX41">
            <v>43448</v>
          </cell>
          <cell r="CA41">
            <v>43545</v>
          </cell>
        </row>
        <row r="42">
          <cell r="E42" t="str">
            <v>MN004252</v>
          </cell>
          <cell r="F42" t="str">
            <v>Lyde Road, Yeovil cycle route</v>
          </cell>
          <cell r="G42" t="str">
            <v xml:space="preserve">Lyde Road, Yeovil  </v>
          </cell>
          <cell r="H42" t="str">
            <v>South Somerset</v>
          </cell>
          <cell r="L42" t="str">
            <v>Tony Lock</v>
          </cell>
          <cell r="M42" t="str">
            <v>feasibility</v>
          </cell>
          <cell r="N42" t="str">
            <v>ME</v>
          </cell>
          <cell r="O42" t="str">
            <v>WSP</v>
          </cell>
          <cell r="P42" t="str">
            <v>Additional Orders</v>
          </cell>
          <cell r="Y42">
            <v>43220</v>
          </cell>
          <cell r="Z42">
            <v>43231</v>
          </cell>
          <cell r="AA42">
            <v>43249</v>
          </cell>
          <cell r="AB42">
            <v>43270</v>
          </cell>
          <cell r="AD42">
            <v>6.59</v>
          </cell>
          <cell r="AG42">
            <v>43255</v>
          </cell>
          <cell r="AH42">
            <v>43353</v>
          </cell>
          <cell r="AI42">
            <v>43353</v>
          </cell>
          <cell r="AM42">
            <v>43559</v>
          </cell>
          <cell r="AO42">
            <v>43629</v>
          </cell>
          <cell r="AP42">
            <v>43647</v>
          </cell>
          <cell r="AX42">
            <v>43630</v>
          </cell>
          <cell r="AY42">
            <v>43823</v>
          </cell>
          <cell r="AZ42">
            <v>43708</v>
          </cell>
          <cell r="BC42">
            <v>43744</v>
          </cell>
          <cell r="BI42">
            <v>43769</v>
          </cell>
          <cell r="BL42" t="str">
            <v>Consultation</v>
          </cell>
          <cell r="BM42">
            <v>43823</v>
          </cell>
        </row>
        <row r="43">
          <cell r="E43" t="str">
            <v>MN004253</v>
          </cell>
          <cell r="F43" t="str">
            <v>Bath Road, Bridgwater cycle route</v>
          </cell>
          <cell r="G43" t="str">
            <v>Bath Road, Bridgwater</v>
          </cell>
          <cell r="H43" t="str">
            <v>Sedgemoor</v>
          </cell>
          <cell r="L43" t="str">
            <v>Dave Loveridge</v>
          </cell>
          <cell r="M43" t="str">
            <v>feasibility</v>
          </cell>
          <cell r="N43" t="str">
            <v>KJ</v>
          </cell>
          <cell r="O43" t="str">
            <v>WSP</v>
          </cell>
          <cell r="P43" t="str">
            <v>Hinkley Point C</v>
          </cell>
          <cell r="Y43">
            <v>43269</v>
          </cell>
          <cell r="AA43">
            <v>43312</v>
          </cell>
          <cell r="AB43">
            <v>43595</v>
          </cell>
          <cell r="AD43">
            <v>5.6920000000000002</v>
          </cell>
          <cell r="AI43" t="str">
            <v>TBC</v>
          </cell>
        </row>
        <row r="44">
          <cell r="E44" t="str">
            <v>MN004254</v>
          </cell>
          <cell r="F44" t="str">
            <v>Bath Road, Bridgwater cycle bridge</v>
          </cell>
          <cell r="G44" t="str">
            <v>Bath Road, Bridgwater</v>
          </cell>
          <cell r="H44" t="str">
            <v>Sedgemoor</v>
          </cell>
          <cell r="L44" t="str">
            <v>Dave Loveridge</v>
          </cell>
          <cell r="M44" t="str">
            <v>feasibility</v>
          </cell>
          <cell r="N44" t="str">
            <v>KJ</v>
          </cell>
          <cell r="O44" t="str">
            <v>WSP</v>
          </cell>
          <cell r="P44" t="str">
            <v>Hinkley Point C</v>
          </cell>
          <cell r="Y44">
            <v>43269</v>
          </cell>
          <cell r="AA44">
            <v>43312</v>
          </cell>
          <cell r="AB44">
            <v>43595</v>
          </cell>
          <cell r="AD44">
            <v>12.529</v>
          </cell>
          <cell r="AI44" t="str">
            <v>TBC</v>
          </cell>
        </row>
        <row r="45">
          <cell r="E45" t="str">
            <v>MN004255</v>
          </cell>
          <cell r="F45" t="str">
            <v>Bridgwater cycling sigining strategy</v>
          </cell>
          <cell r="G45" t="str">
            <v>Bridgwater</v>
          </cell>
          <cell r="H45" t="str">
            <v>Sedgemoor</v>
          </cell>
          <cell r="L45" t="str">
            <v>Dave Loveridge/  Leigh Redman</v>
          </cell>
          <cell r="M45" t="str">
            <v>feasibility</v>
          </cell>
          <cell r="N45" t="str">
            <v>KJ</v>
          </cell>
          <cell r="O45" t="str">
            <v>?</v>
          </cell>
          <cell r="P45" t="str">
            <v>Hinkley Point C</v>
          </cell>
        </row>
        <row r="46">
          <cell r="E46" t="str">
            <v>Not Required</v>
          </cell>
          <cell r="F46" t="str">
            <v>Adsborough</v>
          </cell>
          <cell r="G46" t="str">
            <v>Mendip</v>
          </cell>
          <cell r="H46" t="str">
            <v>Mendip</v>
          </cell>
          <cell r="I46" t="str">
            <v>Various</v>
          </cell>
          <cell r="J46" t="str">
            <v>Various</v>
          </cell>
          <cell r="L46" t="str">
            <v>Various</v>
          </cell>
          <cell r="M46" t="str">
            <v>Complete</v>
          </cell>
          <cell r="N46" t="str">
            <v>JG</v>
          </cell>
          <cell r="O46" t="str">
            <v>In House</v>
          </cell>
          <cell r="P46" t="str">
            <v>Minor Improvements</v>
          </cell>
          <cell r="R46" t="str">
            <v>x</v>
          </cell>
          <cell r="S46">
            <v>10</v>
          </cell>
          <cell r="V46">
            <v>10</v>
          </cell>
          <cell r="W46" t="str">
            <v>N/A</v>
          </cell>
          <cell r="X46" t="str">
            <v>Minor Improvements</v>
          </cell>
          <cell r="Y46" t="str">
            <v>N/A</v>
          </cell>
          <cell r="Z46" t="str">
            <v>N/A</v>
          </cell>
          <cell r="AA46" t="str">
            <v>N/A</v>
          </cell>
          <cell r="AB46" t="str">
            <v>N/A</v>
          </cell>
          <cell r="AC46" t="str">
            <v>N/A</v>
          </cell>
          <cell r="AD46" t="str">
            <v>N/A</v>
          </cell>
          <cell r="AE46" t="str">
            <v>N/A</v>
          </cell>
          <cell r="AF46" t="str">
            <v>N/A</v>
          </cell>
          <cell r="AG46" t="str">
            <v>N/A</v>
          </cell>
          <cell r="AH46" t="str">
            <v>N/A</v>
          </cell>
          <cell r="AI46" t="str">
            <v>N/A</v>
          </cell>
          <cell r="AJ46" t="str">
            <v>N/A</v>
          </cell>
          <cell r="AK46" t="str">
            <v>N/A</v>
          </cell>
          <cell r="AL46" t="str">
            <v>N/A</v>
          </cell>
          <cell r="AM46" t="str">
            <v>N/A</v>
          </cell>
          <cell r="AN46" t="str">
            <v>N/A</v>
          </cell>
          <cell r="AO46" t="str">
            <v>N/A</v>
          </cell>
          <cell r="AP46">
            <v>41561</v>
          </cell>
          <cell r="AQ46" t="str">
            <v>SCC-203D-O202m</v>
          </cell>
          <cell r="AZ46" t="str">
            <v>N/A</v>
          </cell>
          <cell r="BA46" t="str">
            <v>N/A</v>
          </cell>
          <cell r="BB46" t="str">
            <v>N/A</v>
          </cell>
          <cell r="BC46" t="str">
            <v>N/A</v>
          </cell>
          <cell r="BD46" t="str">
            <v>N/A</v>
          </cell>
          <cell r="BE46" t="str">
            <v>N/A</v>
          </cell>
          <cell r="BF46" t="str">
            <v>N/A</v>
          </cell>
          <cell r="BG46" t="str">
            <v>N/A</v>
          </cell>
          <cell r="BH46" t="str">
            <v>N/A</v>
          </cell>
          <cell r="BN46">
            <v>41723</v>
          </cell>
          <cell r="BO46" t="str">
            <v>PCON2022-2026</v>
          </cell>
          <cell r="BP46">
            <v>8.6669999999999998</v>
          </cell>
          <cell r="BQ46">
            <v>16.189</v>
          </cell>
          <cell r="CB46">
            <v>0</v>
          </cell>
          <cell r="CC46">
            <v>-10</v>
          </cell>
        </row>
        <row r="47">
          <cell r="E47" t="str">
            <v>TI004017</v>
          </cell>
          <cell r="F47" t="str">
            <v>Crewkerne</v>
          </cell>
          <cell r="M47" t="str">
            <v>On Hold</v>
          </cell>
          <cell r="N47" t="str">
            <v>NC</v>
          </cell>
          <cell r="Q47" t="str">
            <v>Link</v>
          </cell>
          <cell r="R47" t="str">
            <v>x</v>
          </cell>
          <cell r="AZ47" t="str">
            <v>x</v>
          </cell>
        </row>
        <row r="48">
          <cell r="E48" t="str">
            <v>TI004037</v>
          </cell>
          <cell r="F48" t="str">
            <v>Pedestrian crossing,                                                                 Draycott</v>
          </cell>
          <cell r="G48" t="str">
            <v>Western, Cheddar end of the village of Draycott</v>
          </cell>
          <cell r="H48" t="str">
            <v>Mendip</v>
          </cell>
          <cell r="I48" t="str">
            <v>Mendip North West</v>
          </cell>
          <cell r="J48" t="str">
            <v>`</v>
          </cell>
          <cell r="K48" t="str">
            <v>Harvey Siggs</v>
          </cell>
          <cell r="L48" t="str">
            <v>Cllr Noel, Graham</v>
          </cell>
          <cell r="M48" t="str">
            <v>Complete</v>
          </cell>
          <cell r="N48" t="str">
            <v>JG</v>
          </cell>
          <cell r="P48" t="str">
            <v>Pedestrian Improvements</v>
          </cell>
          <cell r="Q48" t="str">
            <v>Link</v>
          </cell>
          <cell r="R48" t="str">
            <v>pedestrian safety</v>
          </cell>
          <cell r="S48">
            <v>70</v>
          </cell>
          <cell r="V48">
            <v>70</v>
          </cell>
          <cell r="W48" t="str">
            <v>Yes</v>
          </cell>
          <cell r="X48" t="str">
            <v>possible</v>
          </cell>
          <cell r="AR48">
            <v>5.8810000000000002</v>
          </cell>
          <cell r="AT48">
            <v>18.754999999999999</v>
          </cell>
          <cell r="AU48">
            <v>7.5</v>
          </cell>
          <cell r="AV48">
            <v>1.9</v>
          </cell>
          <cell r="AZ48" t="str">
            <v>x</v>
          </cell>
          <cell r="BH48">
            <v>0</v>
          </cell>
          <cell r="BN48">
            <v>42338</v>
          </cell>
          <cell r="BO48" t="str">
            <v>RCON2075</v>
          </cell>
          <cell r="BP48">
            <v>47.07</v>
          </cell>
          <cell r="BQ48">
            <v>73</v>
          </cell>
          <cell r="BS48">
            <v>42478</v>
          </cell>
          <cell r="BT48">
            <v>42517</v>
          </cell>
          <cell r="BU48">
            <v>92.64500000000001</v>
          </cell>
          <cell r="BV48">
            <v>34.035999999999994</v>
          </cell>
          <cell r="CB48">
            <v>-35.964000000000006</v>
          </cell>
        </row>
        <row r="49">
          <cell r="E49" t="str">
            <v>TI004054</v>
          </cell>
          <cell r="F49" t="str">
            <v>Miners Arms (RSA4)</v>
          </cell>
          <cell r="H49" t="str">
            <v>Mendip</v>
          </cell>
          <cell r="L49" t="str">
            <v>Mike Pullen</v>
          </cell>
          <cell r="M49" t="str">
            <v>Complete</v>
          </cell>
          <cell r="N49" t="str">
            <v>KJ</v>
          </cell>
          <cell r="O49" t="str">
            <v>In House</v>
          </cell>
          <cell r="P49" t="str">
            <v>Road Safety</v>
          </cell>
          <cell r="BN49">
            <v>43159</v>
          </cell>
          <cell r="BO49" t="str">
            <v>WCON2004</v>
          </cell>
          <cell r="BP49">
            <v>14.010999999999999</v>
          </cell>
          <cell r="BU49">
            <v>23.776</v>
          </cell>
          <cell r="BV49">
            <v>43262</v>
          </cell>
        </row>
        <row r="50">
          <cell r="E50" t="str">
            <v>TI004066</v>
          </cell>
          <cell r="F50" t="str">
            <v>Martock to Ash</v>
          </cell>
          <cell r="M50" t="str">
            <v>Complete</v>
          </cell>
          <cell r="CG50">
            <v>43452</v>
          </cell>
        </row>
        <row r="51">
          <cell r="E51" t="str">
            <v>TI004069</v>
          </cell>
          <cell r="F51" t="str">
            <v xml:space="preserve">Rode Hill priority (between Woolverton and Rode)  </v>
          </cell>
          <cell r="G51" t="str">
            <v>between Woolverton and Rode</v>
          </cell>
          <cell r="H51" t="str">
            <v>Mendip</v>
          </cell>
          <cell r="I51" t="str">
            <v>Mendip NE</v>
          </cell>
          <cell r="J51" t="str">
            <v>Tellisford</v>
          </cell>
          <cell r="K51" t="str">
            <v>Mattherw Ellis</v>
          </cell>
          <cell r="L51" t="str">
            <v>Cllr Phripp, Sam</v>
          </cell>
          <cell r="M51" t="str">
            <v>Complete</v>
          </cell>
          <cell r="N51" t="str">
            <v>JG</v>
          </cell>
          <cell r="P51" t="str">
            <v>Traffic Management</v>
          </cell>
          <cell r="Q51" t="str">
            <v>Link</v>
          </cell>
          <cell r="S51">
            <v>20</v>
          </cell>
          <cell r="V51">
            <v>20</v>
          </cell>
          <cell r="X51" t="str">
            <v>Traffic Management</v>
          </cell>
          <cell r="AZ51" t="str">
            <v>x</v>
          </cell>
          <cell r="BD51" t="str">
            <v>Being resubmitted for SA2 Sept 15</v>
          </cell>
          <cell r="BN51">
            <v>42664</v>
          </cell>
          <cell r="BO51" t="str">
            <v>SCON2070</v>
          </cell>
          <cell r="BP51">
            <v>17.234000000000002</v>
          </cell>
          <cell r="BQ51">
            <v>31.074999999999999</v>
          </cell>
          <cell r="BS51">
            <v>42835</v>
          </cell>
          <cell r="BU51">
            <v>2.5219999999999998</v>
          </cell>
          <cell r="CH51" t="str">
            <v>Detailed Design</v>
          </cell>
        </row>
        <row r="52">
          <cell r="E52" t="str">
            <v>TI004081</v>
          </cell>
          <cell r="F52" t="str">
            <v>Whitstone Road, Shepton Mallet</v>
          </cell>
          <cell r="M52" t="str">
            <v>Complete</v>
          </cell>
          <cell r="N52" t="str">
            <v>JG</v>
          </cell>
          <cell r="Q52" t="str">
            <v>Link</v>
          </cell>
          <cell r="BH52">
            <v>0</v>
          </cell>
          <cell r="BN52">
            <v>42515</v>
          </cell>
          <cell r="BO52" t="str">
            <v>SCON2038</v>
          </cell>
          <cell r="BP52">
            <v>26.812999999999999</v>
          </cell>
          <cell r="BU52">
            <v>29.898</v>
          </cell>
          <cell r="BV52">
            <v>0</v>
          </cell>
          <cell r="CB52">
            <v>0</v>
          </cell>
        </row>
        <row r="53">
          <cell r="E53" t="str">
            <v>TI004084</v>
          </cell>
          <cell r="F53" t="str">
            <v>South Petherton Hospital footway</v>
          </cell>
          <cell r="G53" t="str">
            <v>Lightgate Lane</v>
          </cell>
          <cell r="H53" t="str">
            <v>South Somerset</v>
          </cell>
          <cell r="J53" t="str">
            <v>South Petherton</v>
          </cell>
          <cell r="M53" t="str">
            <v>Other</v>
          </cell>
          <cell r="N53" t="str">
            <v>KJ</v>
          </cell>
          <cell r="P53" t="str">
            <v>Additional Orders</v>
          </cell>
          <cell r="Q53" t="str">
            <v>Link</v>
          </cell>
          <cell r="R53" t="str">
            <v>pedestrian improvements</v>
          </cell>
          <cell r="V53">
            <v>0</v>
          </cell>
          <cell r="X53" t="str">
            <v>Additional Orders</v>
          </cell>
          <cell r="Y53" t="str">
            <v>N/A</v>
          </cell>
          <cell r="Z53" t="str">
            <v>N/A</v>
          </cell>
          <cell r="AA53" t="str">
            <v>N/A</v>
          </cell>
          <cell r="AB53" t="str">
            <v>N/A</v>
          </cell>
          <cell r="AC53" t="str">
            <v>N/A</v>
          </cell>
          <cell r="AD53" t="str">
            <v>N/A</v>
          </cell>
          <cell r="AE53" t="str">
            <v>N/A</v>
          </cell>
          <cell r="AF53" t="str">
            <v>N/A</v>
          </cell>
          <cell r="AG53" t="str">
            <v>N/A</v>
          </cell>
          <cell r="AH53" t="str">
            <v>N/A</v>
          </cell>
          <cell r="AI53" t="str">
            <v>N/A</v>
          </cell>
          <cell r="AJ53" t="str">
            <v>N/A</v>
          </cell>
          <cell r="AL53" t="str">
            <v>N/A</v>
          </cell>
          <cell r="AM53">
            <v>41921</v>
          </cell>
          <cell r="AN53">
            <v>41953</v>
          </cell>
          <cell r="AO53">
            <v>41989</v>
          </cell>
          <cell r="AP53">
            <v>41992</v>
          </cell>
          <cell r="AR53">
            <v>6.5359999999999996</v>
          </cell>
          <cell r="AS53">
            <v>1</v>
          </cell>
          <cell r="AT53">
            <v>29.161000000000001</v>
          </cell>
          <cell r="AX53">
            <v>41968</v>
          </cell>
          <cell r="AY53">
            <v>42250</v>
          </cell>
          <cell r="AZ53">
            <v>42100</v>
          </cell>
          <cell r="BA53">
            <v>42164</v>
          </cell>
          <cell r="BB53">
            <v>42184</v>
          </cell>
          <cell r="BC53">
            <v>42684</v>
          </cell>
          <cell r="BI53">
            <v>42828</v>
          </cell>
          <cell r="BK53">
            <v>42878</v>
          </cell>
          <cell r="BM53">
            <v>42250</v>
          </cell>
          <cell r="BS53">
            <v>42975</v>
          </cell>
          <cell r="BT53">
            <v>42986</v>
          </cell>
          <cell r="CI53" t="str">
            <v>04.09.15</v>
          </cell>
          <cell r="CJ53" t="str">
            <v>Client Instruction issued to EDT 04.09.15</v>
          </cell>
        </row>
        <row r="54">
          <cell r="E54" t="str">
            <v>TI004091</v>
          </cell>
          <cell r="F54" t="str">
            <v>Adsborough</v>
          </cell>
          <cell r="M54" t="str">
            <v>Complete</v>
          </cell>
          <cell r="N54" t="str">
            <v>JG</v>
          </cell>
          <cell r="Q54" t="str">
            <v>Link</v>
          </cell>
          <cell r="S54">
            <v>80</v>
          </cell>
          <cell r="T54">
            <v>60</v>
          </cell>
          <cell r="U54">
            <v>42552</v>
          </cell>
          <cell r="V54">
            <v>140</v>
          </cell>
          <cell r="AZ54" t="str">
            <v>x</v>
          </cell>
          <cell r="BM54">
            <v>0</v>
          </cell>
          <cell r="BN54">
            <v>42558</v>
          </cell>
          <cell r="BO54" t="str">
            <v>SCON2044</v>
          </cell>
          <cell r="BS54">
            <v>42522</v>
          </cell>
          <cell r="BU54">
            <v>91.799000000000007</v>
          </cell>
          <cell r="CB54">
            <v>0</v>
          </cell>
          <cell r="CC54">
            <v>-140</v>
          </cell>
        </row>
        <row r="55">
          <cell r="E55" t="str">
            <v>TI004114</v>
          </cell>
          <cell r="F55" t="str">
            <v>Speed reduction measures, Sparkford</v>
          </cell>
          <cell r="G55" t="str">
            <v>High Street - A303 rbt and along the old A303 towards the village, Sparkford</v>
          </cell>
          <cell r="H55" t="str">
            <v>South Somerset</v>
          </cell>
          <cell r="I55" t="str">
            <v>Castle Cary</v>
          </cell>
          <cell r="K55" t="str">
            <v>Bob Little</v>
          </cell>
          <cell r="L55" t="str">
            <v>Cllr Lewis, Mike</v>
          </cell>
          <cell r="M55" t="str">
            <v>Complete</v>
          </cell>
          <cell r="N55" t="str">
            <v>SD</v>
          </cell>
          <cell r="Q55" t="str">
            <v>Link</v>
          </cell>
          <cell r="S55">
            <v>60</v>
          </cell>
          <cell r="V55">
            <v>60</v>
          </cell>
          <cell r="AM55">
            <v>41110</v>
          </cell>
          <cell r="AN55">
            <v>41134</v>
          </cell>
          <cell r="AO55">
            <v>41139</v>
          </cell>
          <cell r="AP55">
            <v>41143</v>
          </cell>
          <cell r="AQ55" t="str">
            <v>SCC-119D-M148</v>
          </cell>
          <cell r="AR55">
            <v>8.5180000000000007</v>
          </cell>
          <cell r="AS55">
            <v>2</v>
          </cell>
          <cell r="AT55">
            <v>20</v>
          </cell>
          <cell r="AU55">
            <v>10</v>
          </cell>
          <cell r="AX55">
            <v>41149</v>
          </cell>
          <cell r="AY55">
            <v>42073</v>
          </cell>
          <cell r="AZ55" t="str">
            <v>x</v>
          </cell>
          <cell r="BE55">
            <v>42053</v>
          </cell>
          <cell r="BF55">
            <v>42073</v>
          </cell>
          <cell r="BG55">
            <v>42104</v>
          </cell>
          <cell r="BH55">
            <v>42111</v>
          </cell>
          <cell r="BM55">
            <v>42073</v>
          </cell>
          <cell r="BN55">
            <v>42073</v>
          </cell>
          <cell r="BO55" t="str">
            <v>RCON2001/ TCON2053/ WCON2012</v>
          </cell>
          <cell r="BP55">
            <v>26.881</v>
          </cell>
          <cell r="BS55">
            <v>42150</v>
          </cell>
          <cell r="BT55">
            <v>42171</v>
          </cell>
          <cell r="BU55">
            <v>30.907999999999998</v>
          </cell>
          <cell r="BV55" t="str">
            <v>13/06/18 (outstanding works)</v>
          </cell>
          <cell r="CB55">
            <v>40.518000000000001</v>
          </cell>
          <cell r="CC55">
            <v>-19.481999999999999</v>
          </cell>
          <cell r="CH55" t="str">
            <v>Mob and Const</v>
          </cell>
          <cell r="CI55" t="str">
            <v>26.03.15</v>
          </cell>
          <cell r="CK55" t="str">
            <v>Y</v>
          </cell>
        </row>
        <row r="56">
          <cell r="E56" t="str">
            <v>TI004121</v>
          </cell>
          <cell r="F56" t="str">
            <v>Gurney Slade</v>
          </cell>
          <cell r="M56" t="str">
            <v>Complete</v>
          </cell>
          <cell r="N56" t="str">
            <v>KJ</v>
          </cell>
          <cell r="Q56" t="str">
            <v>Link</v>
          </cell>
          <cell r="AR56">
            <v>8.2740000000000009</v>
          </cell>
          <cell r="AS56">
            <v>2.2999999999999998</v>
          </cell>
          <cell r="AT56">
            <v>120</v>
          </cell>
          <cell r="AY56">
            <v>42649</v>
          </cell>
          <cell r="AZ56" t="str">
            <v>x</v>
          </cell>
          <cell r="BD56">
            <v>42457</v>
          </cell>
          <cell r="BF56" t="str">
            <v>advertising 01/08/16</v>
          </cell>
          <cell r="BK56">
            <v>42422</v>
          </cell>
          <cell r="BM56">
            <v>42649</v>
          </cell>
          <cell r="BN56">
            <v>42663</v>
          </cell>
          <cell r="BO56" t="str">
            <v>SCON2069</v>
          </cell>
          <cell r="BP56">
            <v>69.034999999999997</v>
          </cell>
          <cell r="BQ56">
            <v>92.81</v>
          </cell>
          <cell r="BR56">
            <v>4.3070000000000004</v>
          </cell>
          <cell r="BS56">
            <v>42744</v>
          </cell>
          <cell r="BT56">
            <v>42783</v>
          </cell>
          <cell r="BU56">
            <v>108.73</v>
          </cell>
          <cell r="BV56">
            <v>42783</v>
          </cell>
          <cell r="BX56">
            <v>42948</v>
          </cell>
          <cell r="CA56">
            <v>43101</v>
          </cell>
          <cell r="CH56" t="str">
            <v>Post Const</v>
          </cell>
          <cell r="CI56">
            <v>43017</v>
          </cell>
          <cell r="CK56" t="str">
            <v>Y</v>
          </cell>
        </row>
        <row r="57">
          <cell r="E57" t="str">
            <v>TI004127</v>
          </cell>
          <cell r="F57" t="str">
            <v>A357 Henstridge</v>
          </cell>
          <cell r="G57" t="str">
            <v>Henstridge</v>
          </cell>
          <cell r="I57" t="str">
            <v>Blackmoor Vale</v>
          </cell>
          <cell r="M57" t="str">
            <v>Other</v>
          </cell>
          <cell r="N57" t="str">
            <v>ME</v>
          </cell>
          <cell r="Q57" t="str">
            <v>Link</v>
          </cell>
          <cell r="BM57">
            <v>0</v>
          </cell>
        </row>
        <row r="58">
          <cell r="E58" t="str">
            <v>TI004132</v>
          </cell>
          <cell r="F58" t="str">
            <v>Speed reduction A359, Wanstrow</v>
          </cell>
          <cell r="G58" t="str">
            <v>A359 Wanstrow</v>
          </cell>
          <cell r="H58" t="str">
            <v>Mendip</v>
          </cell>
          <cell r="I58" t="str">
            <v>Mendip Central &amp; East</v>
          </cell>
          <cell r="K58" t="str">
            <v>Gloria Cawood</v>
          </cell>
          <cell r="L58" t="str">
            <v>Cllr Ham, Philip</v>
          </cell>
          <cell r="M58" t="str">
            <v>Complete</v>
          </cell>
          <cell r="N58" t="str">
            <v>KJ</v>
          </cell>
          <cell r="P58" t="str">
            <v>Speed Review</v>
          </cell>
          <cell r="Q58" t="str">
            <v>Link</v>
          </cell>
          <cell r="S58">
            <v>40</v>
          </cell>
          <cell r="V58">
            <v>40</v>
          </cell>
          <cell r="X58" t="str">
            <v>Speed Review</v>
          </cell>
          <cell r="AM58">
            <v>41117</v>
          </cell>
          <cell r="AN58">
            <v>41141</v>
          </cell>
          <cell r="AO58">
            <v>41149</v>
          </cell>
          <cell r="AP58">
            <v>41150</v>
          </cell>
          <cell r="AQ58" t="str">
            <v>SCC-134D-M161</v>
          </cell>
          <cell r="AR58">
            <v>16.044</v>
          </cell>
          <cell r="AS58">
            <v>3.3</v>
          </cell>
          <cell r="AT58">
            <v>45</v>
          </cell>
          <cell r="AU58">
            <v>1</v>
          </cell>
          <cell r="AV58">
            <v>4</v>
          </cell>
          <cell r="AX58">
            <v>41150</v>
          </cell>
          <cell r="AY58">
            <v>42639</v>
          </cell>
          <cell r="AZ58">
            <v>41739</v>
          </cell>
          <cell r="BC58">
            <v>41795</v>
          </cell>
          <cell r="BE58" t="str">
            <v>y</v>
          </cell>
          <cell r="BH58">
            <v>42674</v>
          </cell>
          <cell r="BI58">
            <v>42146</v>
          </cell>
          <cell r="BK58">
            <v>42390</v>
          </cell>
          <cell r="BM58">
            <v>42639</v>
          </cell>
          <cell r="BN58">
            <v>39056</v>
          </cell>
          <cell r="BO58" t="str">
            <v>SCON2075</v>
          </cell>
          <cell r="BP58">
            <v>31.818999999999999</v>
          </cell>
          <cell r="BS58">
            <v>42843</v>
          </cell>
          <cell r="BT58">
            <v>42860</v>
          </cell>
          <cell r="BU58">
            <v>35.721000000000004</v>
          </cell>
          <cell r="BV58">
            <v>42979</v>
          </cell>
          <cell r="BX58">
            <v>43009</v>
          </cell>
          <cell r="CB58">
            <v>69.343999999999994</v>
          </cell>
          <cell r="CC58">
            <v>29.343999999999994</v>
          </cell>
          <cell r="CH58" t="str">
            <v>Const</v>
          </cell>
          <cell r="CI58">
            <v>43017</v>
          </cell>
          <cell r="CK58" t="str">
            <v>Y</v>
          </cell>
        </row>
        <row r="59">
          <cell r="E59" t="str">
            <v>TI004138</v>
          </cell>
          <cell r="F59" t="str">
            <v>Nerrols Farm cycle link</v>
          </cell>
          <cell r="G59" t="str">
            <v>Cleeve Road - Eastwick Road, Taunton</v>
          </cell>
          <cell r="H59" t="str">
            <v>Taunton Deane</v>
          </cell>
          <cell r="I59" t="str">
            <v>Taunton North</v>
          </cell>
          <cell r="J59" t="str">
            <v>Taunton</v>
          </cell>
          <cell r="K59" t="str">
            <v>Claire Gordon</v>
          </cell>
          <cell r="L59" t="str">
            <v>Cllr Gordon, Claire</v>
          </cell>
          <cell r="M59" t="str">
            <v>Complete</v>
          </cell>
          <cell r="N59" t="str">
            <v>JG</v>
          </cell>
          <cell r="P59" t="str">
            <v>Cycleways</v>
          </cell>
          <cell r="Q59" t="str">
            <v>Link</v>
          </cell>
          <cell r="S59">
            <v>95</v>
          </cell>
          <cell r="T59">
            <v>145</v>
          </cell>
          <cell r="U59">
            <v>42430</v>
          </cell>
          <cell r="V59">
            <v>240</v>
          </cell>
          <cell r="X59" t="str">
            <v>Cycleways</v>
          </cell>
          <cell r="AM59">
            <v>41129</v>
          </cell>
          <cell r="AN59">
            <v>41150</v>
          </cell>
          <cell r="AO59">
            <v>41174</v>
          </cell>
          <cell r="AP59">
            <v>41178</v>
          </cell>
          <cell r="AQ59" t="str">
            <v>SCC-146D-O118</v>
          </cell>
          <cell r="AR59">
            <v>10.173</v>
          </cell>
          <cell r="AS59">
            <v>2</v>
          </cell>
          <cell r="AT59">
            <v>60</v>
          </cell>
          <cell r="AU59">
            <v>20</v>
          </cell>
          <cell r="AX59">
            <v>41178</v>
          </cell>
          <cell r="AY59">
            <v>42356</v>
          </cell>
          <cell r="AZ59" t="str">
            <v>x</v>
          </cell>
          <cell r="BM59">
            <v>42356</v>
          </cell>
          <cell r="BN59">
            <v>42332</v>
          </cell>
          <cell r="BO59" t="str">
            <v>RCON2072</v>
          </cell>
          <cell r="BP59">
            <v>83.531999999999996</v>
          </cell>
          <cell r="BQ59">
            <v>179.71</v>
          </cell>
          <cell r="BR59">
            <v>35.6</v>
          </cell>
          <cell r="BS59">
            <v>42464</v>
          </cell>
          <cell r="BT59">
            <v>42516</v>
          </cell>
          <cell r="BU59">
            <v>175.30500000000001</v>
          </cell>
          <cell r="CB59">
            <v>92.173000000000002</v>
          </cell>
          <cell r="CC59">
            <v>-147.827</v>
          </cell>
        </row>
        <row r="60">
          <cell r="E60" t="str">
            <v>TI004153</v>
          </cell>
          <cell r="F60" t="str">
            <v>Wembdon Rise to Sandford Hill RAB</v>
          </cell>
          <cell r="N60" t="str">
            <v>ME</v>
          </cell>
          <cell r="Q60" t="str">
            <v>Link</v>
          </cell>
          <cell r="BM60">
            <v>0</v>
          </cell>
        </row>
        <row r="61">
          <cell r="E61" t="str">
            <v>TI004156</v>
          </cell>
          <cell r="F61" t="str">
            <v>Kingston Road j/w Station Road, Taunton - safety scheme</v>
          </cell>
          <cell r="G61" t="str">
            <v>Taunton</v>
          </cell>
          <cell r="H61" t="str">
            <v>Taunton Deane</v>
          </cell>
          <cell r="I61" t="str">
            <v>Taunton North/ Rowbarton &amp; Staplegrove</v>
          </cell>
          <cell r="J61" t="str">
            <v>Taunton</v>
          </cell>
          <cell r="K61" t="str">
            <v>Officer</v>
          </cell>
          <cell r="L61" t="str">
            <v xml:space="preserve">Gordon, Claire / Wedderkopp, Danny </v>
          </cell>
          <cell r="M61" t="str">
            <v>Complete</v>
          </cell>
          <cell r="N61" t="str">
            <v>KJ</v>
          </cell>
          <cell r="P61" t="str">
            <v>Road Safety</v>
          </cell>
          <cell r="Q61" t="str">
            <v>Link</v>
          </cell>
          <cell r="S61">
            <v>10</v>
          </cell>
          <cell r="T61">
            <v>25</v>
          </cell>
          <cell r="V61">
            <v>35</v>
          </cell>
          <cell r="X61" t="str">
            <v>Road Safety</v>
          </cell>
          <cell r="Y61">
            <v>41526</v>
          </cell>
          <cell r="Z61">
            <v>41547</v>
          </cell>
          <cell r="AA61">
            <v>41297</v>
          </cell>
          <cell r="AC61" t="str">
            <v>SCC-209F-O207</v>
          </cell>
          <cell r="AI61">
            <v>41753</v>
          </cell>
          <cell r="AJ61">
            <v>41758</v>
          </cell>
          <cell r="AM61">
            <v>42703</v>
          </cell>
          <cell r="AN61">
            <v>42714</v>
          </cell>
          <cell r="AO61">
            <v>42741</v>
          </cell>
          <cell r="AP61">
            <v>42754</v>
          </cell>
          <cell r="AR61">
            <v>5.8150000000000004</v>
          </cell>
          <cell r="AT61">
            <v>15</v>
          </cell>
          <cell r="AU61">
            <v>2</v>
          </cell>
          <cell r="AZ61">
            <v>42872</v>
          </cell>
          <cell r="BA61" t="str">
            <v>*</v>
          </cell>
          <cell r="BH61">
            <v>0</v>
          </cell>
          <cell r="BI61">
            <v>43124</v>
          </cell>
          <cell r="BJ61">
            <v>43140</v>
          </cell>
          <cell r="BK61">
            <v>43368</v>
          </cell>
          <cell r="BM61">
            <v>43126</v>
          </cell>
          <cell r="BO61" t="str">
            <v>WCON2058</v>
          </cell>
          <cell r="BP61">
            <v>7.9660000000000002</v>
          </cell>
          <cell r="BS61">
            <v>43427</v>
          </cell>
          <cell r="BV61">
            <v>22.815000000000001</v>
          </cell>
          <cell r="CB61">
            <v>-12.184999999999999</v>
          </cell>
        </row>
        <row r="62">
          <cell r="E62" t="str">
            <v>TI004157</v>
          </cell>
          <cell r="F62" t="str">
            <v>Park Street / Corporation Street</v>
          </cell>
          <cell r="G62" t="str">
            <v>Taunton</v>
          </cell>
          <cell r="H62" t="str">
            <v>Taunton Deane</v>
          </cell>
          <cell r="I62" t="str">
            <v>Bishops Hull and Taunton West</v>
          </cell>
          <cell r="J62" t="str">
            <v>N/A</v>
          </cell>
          <cell r="K62" t="str">
            <v>Officer</v>
          </cell>
          <cell r="L62" t="str">
            <v>Cllr Hunt, John</v>
          </cell>
          <cell r="M62" t="str">
            <v>Design</v>
          </cell>
          <cell r="N62" t="str">
            <v>KJ</v>
          </cell>
          <cell r="O62" t="str">
            <v>In House</v>
          </cell>
          <cell r="AM62">
            <v>42278</v>
          </cell>
          <cell r="AO62">
            <v>42354</v>
          </cell>
          <cell r="AP62">
            <v>42354</v>
          </cell>
          <cell r="AR62">
            <v>3.9950000000000001</v>
          </cell>
          <cell r="AT62">
            <v>100</v>
          </cell>
          <cell r="AU62">
            <v>15</v>
          </cell>
          <cell r="AY62">
            <v>43418</v>
          </cell>
          <cell r="AZ62">
            <v>43238</v>
          </cell>
          <cell r="BC62">
            <v>43273</v>
          </cell>
          <cell r="BI62">
            <v>43326</v>
          </cell>
          <cell r="BK62">
            <v>43361</v>
          </cell>
          <cell r="BM62">
            <v>43418</v>
          </cell>
        </row>
        <row r="63">
          <cell r="E63" t="str">
            <v>TI004181</v>
          </cell>
          <cell r="F63" t="str">
            <v>South Road, Taunton - pedestrian/cycle safety improvements</v>
          </cell>
          <cell r="G63" t="str">
            <v>South Road between Holway Avenue and Mountfields</v>
          </cell>
          <cell r="H63" t="str">
            <v xml:space="preserve">Taunton Deane </v>
          </cell>
          <cell r="I63" t="str">
            <v>Taunton South</v>
          </cell>
          <cell r="J63" t="str">
            <v>N/A</v>
          </cell>
          <cell r="K63" t="str">
            <v>Hazel Prior-Sankey</v>
          </cell>
          <cell r="L63" t="str">
            <v>Hazel Prior-Sankey</v>
          </cell>
          <cell r="M63" t="str">
            <v>Complete</v>
          </cell>
          <cell r="N63" t="str">
            <v>ME</v>
          </cell>
          <cell r="P63" t="str">
            <v>Cycleways</v>
          </cell>
          <cell r="Q63" t="str">
            <v>Link</v>
          </cell>
          <cell r="R63" t="str">
            <v>Improve cycle safety and possible 20 when lights flash outside schools</v>
          </cell>
          <cell r="S63">
            <v>60</v>
          </cell>
          <cell r="V63">
            <v>60</v>
          </cell>
          <cell r="X63" t="str">
            <v>Cycleways</v>
          </cell>
          <cell r="AM63">
            <v>42087</v>
          </cell>
          <cell r="AN63">
            <v>41753</v>
          </cell>
          <cell r="AO63">
            <v>41814</v>
          </cell>
          <cell r="AP63">
            <v>41817</v>
          </cell>
          <cell r="AQ63" t="str">
            <v>SCC-259D-M209 (for initial options report)</v>
          </cell>
          <cell r="AR63">
            <v>5.6980000000000004</v>
          </cell>
          <cell r="AS63">
            <v>1.3</v>
          </cell>
          <cell r="AX63">
            <v>41733</v>
          </cell>
          <cell r="AY63">
            <v>42531</v>
          </cell>
          <cell r="AZ63">
            <v>42326</v>
          </cell>
          <cell r="BC63">
            <v>42405</v>
          </cell>
          <cell r="BD63">
            <v>42443</v>
          </cell>
          <cell r="BI63">
            <v>42503</v>
          </cell>
          <cell r="BM63">
            <v>42531</v>
          </cell>
          <cell r="BN63">
            <v>42906</v>
          </cell>
          <cell r="BO63" t="str">
            <v>TCON2039</v>
          </cell>
          <cell r="BP63">
            <v>22.023</v>
          </cell>
          <cell r="BS63">
            <v>42625</v>
          </cell>
          <cell r="BT63">
            <v>42664</v>
          </cell>
          <cell r="BU63">
            <v>77.622</v>
          </cell>
          <cell r="CG63">
            <v>43833</v>
          </cell>
        </row>
        <row r="64">
          <cell r="E64" t="str">
            <v>TI004186</v>
          </cell>
          <cell r="F64" t="str">
            <v>West Street, Dunster re-design</v>
          </cell>
          <cell r="H64" t="str">
            <v>West Somerset</v>
          </cell>
          <cell r="I64" t="str">
            <v>Dunster</v>
          </cell>
          <cell r="J64" t="str">
            <v>Dunster</v>
          </cell>
          <cell r="K64" t="str">
            <v>Christine Lawrence</v>
          </cell>
          <cell r="L64" t="str">
            <v>Christine Lawrence</v>
          </cell>
          <cell r="M64" t="str">
            <v>Other</v>
          </cell>
          <cell r="P64" t="str">
            <v>Enhancement</v>
          </cell>
          <cell r="Q64" t="str">
            <v>Link</v>
          </cell>
          <cell r="S64" t="str">
            <v>TBC</v>
          </cell>
          <cell r="X64" t="str">
            <v>Enhancement</v>
          </cell>
          <cell r="AO64">
            <v>42174</v>
          </cell>
          <cell r="AX64">
            <v>42173</v>
          </cell>
          <cell r="AY64">
            <v>42324</v>
          </cell>
          <cell r="AZ64" t="str">
            <v>x</v>
          </cell>
        </row>
        <row r="65">
          <cell r="E65" t="str">
            <v>TI004191</v>
          </cell>
          <cell r="F65" t="str">
            <v>A36 and A366, Norton St Philip - weight restriction signing</v>
          </cell>
          <cell r="G65" t="str">
            <v>A36, between Bath and Frome and A366 near Faulkland</v>
          </cell>
          <cell r="H65" t="str">
            <v>Mendip</v>
          </cell>
          <cell r="I65" t="str">
            <v>Frome North</v>
          </cell>
          <cell r="K65" t="str">
            <v>Sam Phripp</v>
          </cell>
          <cell r="L65" t="str">
            <v>Sam Phripp</v>
          </cell>
          <cell r="M65" t="str">
            <v>Other</v>
          </cell>
          <cell r="N65" t="str">
            <v>JG</v>
          </cell>
          <cell r="P65" t="str">
            <v>Signing</v>
          </cell>
          <cell r="Q65" t="str">
            <v>Link</v>
          </cell>
          <cell r="R65" t="str">
            <v>Signing/measures to highlight the weight restriction around Norton St Philip and lessen impact of HGVs on village</v>
          </cell>
          <cell r="S65">
            <v>10</v>
          </cell>
          <cell r="V65">
            <v>10</v>
          </cell>
          <cell r="AB65" t="str">
            <v>HGV sigining and weight restrictions.  Elements already being looked at by TM.  TM to implement.  SIS could make a contribution</v>
          </cell>
          <cell r="AC65" t="str">
            <v>Traffic Management</v>
          </cell>
          <cell r="AD65" t="str">
            <v>Traffic Management</v>
          </cell>
          <cell r="AZ65" t="str">
            <v>x</v>
          </cell>
          <cell r="BH65">
            <v>0</v>
          </cell>
          <cell r="BV65">
            <v>0</v>
          </cell>
          <cell r="CB65">
            <v>-10</v>
          </cell>
        </row>
        <row r="66">
          <cell r="E66" t="str">
            <v>TI004192</v>
          </cell>
          <cell r="F66" t="str">
            <v>B3090 Oldford - traffic calming</v>
          </cell>
          <cell r="G66" t="str">
            <v>B3090 through Oldford, nr Frome</v>
          </cell>
          <cell r="H66" t="str">
            <v>Mendip</v>
          </cell>
          <cell r="I66" t="str">
            <v>Frome West</v>
          </cell>
          <cell r="J66" t="str">
            <v>Berkley</v>
          </cell>
          <cell r="K66" t="str">
            <v>Derek Tanswell</v>
          </cell>
          <cell r="L66" t="str">
            <v>Derek Tanswell</v>
          </cell>
          <cell r="M66" t="str">
            <v>Complete</v>
          </cell>
          <cell r="N66" t="str">
            <v>ME</v>
          </cell>
          <cell r="P66" t="str">
            <v>Traffic Calming</v>
          </cell>
          <cell r="Q66" t="str">
            <v>Link</v>
          </cell>
          <cell r="R66" t="str">
            <v>Measures to reduce speed through the settlement</v>
          </cell>
          <cell r="S66">
            <v>40</v>
          </cell>
          <cell r="T66">
            <v>11</v>
          </cell>
          <cell r="U66">
            <v>41730</v>
          </cell>
          <cell r="V66">
            <v>51</v>
          </cell>
          <cell r="X66" t="str">
            <v>Traffic Calming</v>
          </cell>
          <cell r="AM66">
            <v>41703</v>
          </cell>
          <cell r="AN66">
            <v>41733</v>
          </cell>
          <cell r="AO66">
            <v>41739</v>
          </cell>
          <cell r="AP66">
            <v>41740</v>
          </cell>
          <cell r="AQ66" t="str">
            <v>SCC-240D-M245</v>
          </cell>
          <cell r="AR66">
            <v>12.05</v>
          </cell>
          <cell r="AS66">
            <v>1.2</v>
          </cell>
          <cell r="AT66">
            <v>20</v>
          </cell>
          <cell r="AU66">
            <v>20</v>
          </cell>
          <cell r="AX66">
            <v>41817</v>
          </cell>
          <cell r="AY66">
            <v>42305</v>
          </cell>
          <cell r="AZ66">
            <v>42107</v>
          </cell>
          <cell r="BA66">
            <v>42118</v>
          </cell>
          <cell r="BB66">
            <v>42153</v>
          </cell>
          <cell r="BD66">
            <v>41914</v>
          </cell>
          <cell r="BM66">
            <v>42305</v>
          </cell>
          <cell r="BN66">
            <v>42321</v>
          </cell>
          <cell r="BO66" t="str">
            <v>RCON2067</v>
          </cell>
          <cell r="BP66">
            <v>34.4</v>
          </cell>
          <cell r="BQ66">
            <v>43</v>
          </cell>
          <cell r="BS66">
            <v>42450</v>
          </cell>
          <cell r="BT66">
            <v>42468</v>
          </cell>
          <cell r="BU66">
            <v>23.177</v>
          </cell>
          <cell r="CB66">
            <v>56.25</v>
          </cell>
          <cell r="CC66">
            <v>5.25</v>
          </cell>
        </row>
        <row r="67">
          <cell r="E67" t="str">
            <v>TI004194</v>
          </cell>
          <cell r="F67" t="str">
            <v>B3222, Brushford - speed review and traffic calming</v>
          </cell>
          <cell r="G67" t="str">
            <v>At the staggered crossroads of the B3222,  Perry New Road and Brushford New Road</v>
          </cell>
          <cell r="H67" t="str">
            <v>West Somerset</v>
          </cell>
          <cell r="I67" t="str">
            <v>Dulverton and Exmoor</v>
          </cell>
          <cell r="J67" t="str">
            <v>Brushford</v>
          </cell>
          <cell r="K67" t="str">
            <v>Frances Nicholson</v>
          </cell>
          <cell r="L67" t="str">
            <v>Frances Nicholson</v>
          </cell>
          <cell r="M67" t="str">
            <v>Complete</v>
          </cell>
          <cell r="N67" t="str">
            <v>ME</v>
          </cell>
          <cell r="P67" t="str">
            <v>Speed Review</v>
          </cell>
          <cell r="Q67" t="str">
            <v>Link</v>
          </cell>
          <cell r="R67" t="str">
            <v xml:space="preserve">Appropriate measures to slow traffic and make the crossing safer for pedestrians using it </v>
          </cell>
          <cell r="S67">
            <v>30</v>
          </cell>
          <cell r="V67">
            <v>30</v>
          </cell>
          <cell r="X67" t="str">
            <v>Speed Review</v>
          </cell>
          <cell r="AM67">
            <v>41726</v>
          </cell>
          <cell r="AN67">
            <v>41754</v>
          </cell>
          <cell r="AO67">
            <v>41781</v>
          </cell>
          <cell r="AP67">
            <v>41782</v>
          </cell>
          <cell r="AQ67" t="str">
            <v>SCC-248D-M248</v>
          </cell>
          <cell r="AR67">
            <v>14.459000000000001</v>
          </cell>
          <cell r="AS67">
            <v>1.5</v>
          </cell>
          <cell r="AT67">
            <v>10</v>
          </cell>
          <cell r="AU67">
            <v>5</v>
          </cell>
          <cell r="AX67">
            <v>41781</v>
          </cell>
          <cell r="AY67">
            <v>42600</v>
          </cell>
          <cell r="AZ67">
            <v>42311</v>
          </cell>
          <cell r="BC67">
            <v>42404</v>
          </cell>
          <cell r="BM67">
            <v>42600</v>
          </cell>
          <cell r="BN67">
            <v>42487</v>
          </cell>
          <cell r="BO67" t="str">
            <v>SCON2034</v>
          </cell>
          <cell r="BP67">
            <v>20.866</v>
          </cell>
          <cell r="BQ67">
            <v>28.315000000000001</v>
          </cell>
          <cell r="BS67">
            <v>42562</v>
          </cell>
          <cell r="BT67">
            <v>42601</v>
          </cell>
          <cell r="BU67">
            <v>26.565000000000001</v>
          </cell>
          <cell r="CB67">
            <v>44.274000000000001</v>
          </cell>
          <cell r="CC67">
            <v>14.274000000000001</v>
          </cell>
        </row>
        <row r="68">
          <cell r="E68" t="str">
            <v>TI004196</v>
          </cell>
          <cell r="F68" t="str">
            <v>A39, Kilve - Traffic Management Scheme</v>
          </cell>
          <cell r="G68" t="str">
            <v>A39 Kilve village, West Somerset</v>
          </cell>
          <cell r="H68" t="str">
            <v>West Somerset</v>
          </cell>
          <cell r="I68" t="str">
            <v>Watchet and Stogursey</v>
          </cell>
          <cell r="J68" t="str">
            <v>Kilve</v>
          </cell>
          <cell r="K68" t="str">
            <v>Hugh Davies</v>
          </cell>
          <cell r="L68" t="str">
            <v>Hugh Davies</v>
          </cell>
          <cell r="M68" t="str">
            <v>Complete</v>
          </cell>
          <cell r="N68" t="str">
            <v>ME</v>
          </cell>
          <cell r="P68" t="str">
            <v>Speed Review</v>
          </cell>
          <cell r="Q68" t="str">
            <v>Link</v>
          </cell>
          <cell r="R68" t="str">
            <v>Speed activated flashing sign</v>
          </cell>
          <cell r="S68">
            <v>5</v>
          </cell>
          <cell r="T68">
            <v>5</v>
          </cell>
          <cell r="U68">
            <v>41964</v>
          </cell>
          <cell r="V68">
            <v>10</v>
          </cell>
          <cell r="X68" t="str">
            <v>Speed Review</v>
          </cell>
          <cell r="AM68">
            <v>41855</v>
          </cell>
          <cell r="AN68">
            <v>41883</v>
          </cell>
          <cell r="AO68">
            <v>41962</v>
          </cell>
          <cell r="AP68">
            <v>41964</v>
          </cell>
          <cell r="AQ68" t="str">
            <v>SCC-276D-M251</v>
          </cell>
          <cell r="AR68">
            <v>8.6880000000000006</v>
          </cell>
          <cell r="AT68">
            <v>6.6</v>
          </cell>
          <cell r="AX68">
            <v>41964</v>
          </cell>
          <cell r="AY68">
            <v>42575</v>
          </cell>
          <cell r="AZ68">
            <v>41989</v>
          </cell>
          <cell r="BD68">
            <v>42090</v>
          </cell>
          <cell r="BM68">
            <v>42575</v>
          </cell>
          <cell r="BN68">
            <v>42671</v>
          </cell>
          <cell r="BP68">
            <v>8.1590000000000007</v>
          </cell>
          <cell r="BQ68">
            <v>7.2709999999999999</v>
          </cell>
          <cell r="BS68">
            <v>42268</v>
          </cell>
          <cell r="BT68">
            <v>42272</v>
          </cell>
          <cell r="BU68">
            <v>7.8449999999999998</v>
          </cell>
        </row>
        <row r="69">
          <cell r="E69" t="str">
            <v>TI004197</v>
          </cell>
          <cell r="F69" t="str">
            <v>A358 and B3167 Tatworth - speed review</v>
          </cell>
          <cell r="G69" t="str">
            <v>A358 from Tatworth Cemetery to Devon boundary &amp; B3167 from Perry Street to B3162, Tatworth</v>
          </cell>
          <cell r="H69" t="str">
            <v>South Somerset</v>
          </cell>
          <cell r="I69" t="str">
            <v>Chard South</v>
          </cell>
          <cell r="J69" t="str">
            <v>Tatworth and Forton</v>
          </cell>
          <cell r="K69" t="str">
            <v>Jill Shortland</v>
          </cell>
          <cell r="L69" t="str">
            <v>Jill Shortland</v>
          </cell>
          <cell r="M69" t="str">
            <v>Complete</v>
          </cell>
          <cell r="N69" t="str">
            <v>KJ</v>
          </cell>
          <cell r="P69" t="str">
            <v>Speed Review</v>
          </cell>
          <cell r="Q69" t="str">
            <v>Link</v>
          </cell>
          <cell r="R69" t="str">
            <v>Extension to the 40mph speed limits</v>
          </cell>
          <cell r="S69">
            <v>20</v>
          </cell>
          <cell r="T69">
            <v>10</v>
          </cell>
          <cell r="U69">
            <v>41809</v>
          </cell>
          <cell r="V69">
            <v>30</v>
          </cell>
          <cell r="X69" t="str">
            <v>Speed Review</v>
          </cell>
          <cell r="AM69">
            <v>41736</v>
          </cell>
          <cell r="AN69">
            <v>41759</v>
          </cell>
          <cell r="AO69">
            <v>41782</v>
          </cell>
          <cell r="AP69">
            <v>41786</v>
          </cell>
          <cell r="AQ69" t="str">
            <v>SCC-250D-M252</v>
          </cell>
          <cell r="BA69" t="str">
            <v>*</v>
          </cell>
          <cell r="BB69">
            <v>42166</v>
          </cell>
          <cell r="BM69">
            <v>0</v>
          </cell>
          <cell r="BN69">
            <v>43003</v>
          </cell>
          <cell r="BO69" t="str">
            <v>TCON2047</v>
          </cell>
          <cell r="BP69">
            <v>32.225999999999999</v>
          </cell>
          <cell r="BU69">
            <v>25.433</v>
          </cell>
          <cell r="BV69">
            <v>43264</v>
          </cell>
          <cell r="CB69">
            <v>0</v>
          </cell>
          <cell r="CC69">
            <v>-30</v>
          </cell>
          <cell r="CG69">
            <v>43848</v>
          </cell>
        </row>
        <row r="70">
          <cell r="E70" t="str">
            <v>TI004203</v>
          </cell>
          <cell r="F70" t="str">
            <v>Stoopers Hill, Coombe St Nicholas - junction layout  improvements</v>
          </cell>
          <cell r="G70" t="str">
            <v>Stoopers Hill, Coombe St Nicholas</v>
          </cell>
          <cell r="H70" t="str">
            <v>South Somerset</v>
          </cell>
          <cell r="I70" t="str">
            <v>Chard North</v>
          </cell>
          <cell r="J70" t="str">
            <v>Coombe St Nicholas</v>
          </cell>
          <cell r="K70" t="str">
            <v>Officer</v>
          </cell>
          <cell r="L70" t="str">
            <v>Nigel Pearson</v>
          </cell>
          <cell r="M70" t="str">
            <v>Complete</v>
          </cell>
          <cell r="N70" t="str">
            <v>KJ</v>
          </cell>
          <cell r="P70" t="str">
            <v>Junction Improvements</v>
          </cell>
          <cell r="Q70" t="str">
            <v>Link</v>
          </cell>
          <cell r="R70" t="str">
            <v>Install new signing and lining and reconfigure junction layout to create convention T junction</v>
          </cell>
          <cell r="S70">
            <v>30</v>
          </cell>
          <cell r="T70">
            <v>15</v>
          </cell>
          <cell r="U70">
            <v>42217</v>
          </cell>
          <cell r="V70">
            <v>45</v>
          </cell>
          <cell r="X70" t="str">
            <v>Junction Improvement</v>
          </cell>
          <cell r="AM70">
            <v>41731</v>
          </cell>
          <cell r="AN70">
            <v>41754</v>
          </cell>
          <cell r="AO70">
            <v>41949</v>
          </cell>
          <cell r="AP70">
            <v>41964</v>
          </cell>
          <cell r="AQ70" t="str">
            <v>SCC-274D-O209</v>
          </cell>
          <cell r="AR70">
            <v>5.5659999999999998</v>
          </cell>
          <cell r="AS70">
            <v>0.8</v>
          </cell>
          <cell r="AT70">
            <v>37.101999999999997</v>
          </cell>
          <cell r="AX70">
            <v>41964</v>
          </cell>
          <cell r="AY70">
            <v>42409</v>
          </cell>
          <cell r="AZ70">
            <v>42016</v>
          </cell>
          <cell r="BM70">
            <v>42409</v>
          </cell>
          <cell r="BN70">
            <v>42552</v>
          </cell>
          <cell r="BO70" t="str">
            <v>SCON2043</v>
          </cell>
          <cell r="BP70">
            <v>32.948999999999998</v>
          </cell>
          <cell r="BU70">
            <v>57.674999999999997</v>
          </cell>
          <cell r="CB70">
            <v>43.467999999999996</v>
          </cell>
          <cell r="CC70">
            <v>-1.5320000000000036</v>
          </cell>
        </row>
        <row r="71">
          <cell r="E71" t="str">
            <v>TI004207</v>
          </cell>
          <cell r="F71" t="str">
            <v>Brean Road/Rectory Way, Lympsham - junction layout  improvements</v>
          </cell>
          <cell r="G71" t="str">
            <v>Brean Road/Rectory Way junction, Lympsham</v>
          </cell>
          <cell r="H71" t="str">
            <v>Sedgemoor</v>
          </cell>
          <cell r="I71" t="str">
            <v>Brent</v>
          </cell>
          <cell r="J71" t="str">
            <v>Lympsham</v>
          </cell>
          <cell r="K71" t="str">
            <v>Officer</v>
          </cell>
          <cell r="L71" t="str">
            <v>John Denbee</v>
          </cell>
          <cell r="M71" t="str">
            <v>Complete</v>
          </cell>
          <cell r="N71" t="str">
            <v>KJ</v>
          </cell>
          <cell r="P71" t="str">
            <v>Junction Improvements</v>
          </cell>
          <cell r="Q71" t="str">
            <v>Link</v>
          </cell>
          <cell r="R71" t="str">
            <v>Re-align private boundary hedge to improve visibilty at the junction</v>
          </cell>
          <cell r="S71">
            <v>30</v>
          </cell>
          <cell r="V71">
            <v>30</v>
          </cell>
          <cell r="X71" t="str">
            <v>Junction Improvement</v>
          </cell>
          <cell r="Y71" t="str">
            <v>N/A</v>
          </cell>
          <cell r="Z71" t="str">
            <v>N/A</v>
          </cell>
          <cell r="AA71" t="str">
            <v>N/A</v>
          </cell>
          <cell r="AB71" t="str">
            <v>N/A</v>
          </cell>
          <cell r="AC71" t="str">
            <v>N/A</v>
          </cell>
          <cell r="AD71" t="str">
            <v>N/A</v>
          </cell>
          <cell r="AE71" t="str">
            <v>N/A</v>
          </cell>
          <cell r="AF71" t="str">
            <v>N/A</v>
          </cell>
          <cell r="AG71" t="str">
            <v>N/A</v>
          </cell>
          <cell r="AH71" t="str">
            <v>N/A</v>
          </cell>
          <cell r="AI71" t="str">
            <v>N/A</v>
          </cell>
          <cell r="AJ71" t="str">
            <v>N/A</v>
          </cell>
          <cell r="AL71" t="str">
            <v>N/A</v>
          </cell>
          <cell r="AM71">
            <v>41736</v>
          </cell>
          <cell r="AN71">
            <v>41759</v>
          </cell>
          <cell r="AO71">
            <v>41782</v>
          </cell>
          <cell r="AP71">
            <v>41786</v>
          </cell>
          <cell r="AQ71" t="str">
            <v>SCC-251D-O215</v>
          </cell>
          <cell r="AR71">
            <v>7.5090000000000003</v>
          </cell>
          <cell r="AS71">
            <v>3</v>
          </cell>
          <cell r="AT71">
            <v>18</v>
          </cell>
          <cell r="AX71">
            <v>41786</v>
          </cell>
          <cell r="AY71">
            <v>42186</v>
          </cell>
          <cell r="AZ71">
            <v>41939</v>
          </cell>
          <cell r="BA71">
            <v>41961</v>
          </cell>
          <cell r="BB71">
            <v>41985</v>
          </cell>
          <cell r="BC71">
            <v>41988</v>
          </cell>
          <cell r="BD71" t="str">
            <v>N/A</v>
          </cell>
          <cell r="BE71" t="str">
            <v>N/A</v>
          </cell>
          <cell r="BF71" t="str">
            <v>N/A</v>
          </cell>
          <cell r="BG71" t="str">
            <v>N/A</v>
          </cell>
          <cell r="BH71" t="str">
            <v>N/A</v>
          </cell>
          <cell r="BM71" t="str">
            <v>01/07/2015
25/10/2016</v>
          </cell>
          <cell r="BN71">
            <v>42446</v>
          </cell>
          <cell r="BO71" t="str">
            <v>SCON2026
SCON2071</v>
          </cell>
          <cell r="BP71" t="str">
            <v>21.793
1.6</v>
          </cell>
          <cell r="BQ71">
            <v>37.069000000000003</v>
          </cell>
          <cell r="BS71">
            <v>42527</v>
          </cell>
          <cell r="BT71">
            <v>42545</v>
          </cell>
          <cell r="BU71">
            <v>32.622999999999998</v>
          </cell>
          <cell r="BV71">
            <v>42545</v>
          </cell>
          <cell r="BX71">
            <v>42552</v>
          </cell>
          <cell r="BZ71">
            <v>42622</v>
          </cell>
          <cell r="CA71">
            <v>42644</v>
          </cell>
          <cell r="CB71">
            <v>28.509</v>
          </cell>
          <cell r="CC71">
            <v>-1.4909999999999997</v>
          </cell>
          <cell r="CH71" t="str">
            <v>Post Const</v>
          </cell>
          <cell r="CI71">
            <v>43017</v>
          </cell>
          <cell r="CK71" t="str">
            <v>Y</v>
          </cell>
        </row>
        <row r="72">
          <cell r="E72" t="str">
            <v>TI004208</v>
          </cell>
          <cell r="F72" t="str">
            <v>Dunster Steep to Ellicombe footway/cycleway</v>
          </cell>
          <cell r="G72" t="str">
            <v>existing footway/cycleway along A39 between Dunster Steep and Ellicombe Roundabout</v>
          </cell>
          <cell r="H72" t="str">
            <v>West Somerset</v>
          </cell>
          <cell r="I72" t="str">
            <v>Dunster</v>
          </cell>
          <cell r="J72" t="str">
            <v>Dunster</v>
          </cell>
          <cell r="K72" t="str">
            <v>Officer</v>
          </cell>
          <cell r="L72" t="str">
            <v>Christine Lawrence</v>
          </cell>
          <cell r="M72" t="str">
            <v>Other</v>
          </cell>
          <cell r="N72" t="str">
            <v>KJ</v>
          </cell>
          <cell r="Q72" t="str">
            <v>Link</v>
          </cell>
          <cell r="R72" t="str">
            <v>Widen existing path (all highway land)</v>
          </cell>
          <cell r="S72">
            <v>40</v>
          </cell>
          <cell r="V72">
            <v>40</v>
          </cell>
          <cell r="AO72">
            <v>42151</v>
          </cell>
          <cell r="AX72">
            <v>42158</v>
          </cell>
          <cell r="AY72">
            <v>42366</v>
          </cell>
          <cell r="AZ72">
            <v>42257</v>
          </cell>
          <cell r="BA72" t="str">
            <v>*</v>
          </cell>
          <cell r="BD72">
            <v>42324</v>
          </cell>
          <cell r="BM72">
            <v>42366</v>
          </cell>
        </row>
        <row r="73">
          <cell r="E73" t="str">
            <v>TI004213</v>
          </cell>
          <cell r="F73" t="str">
            <v>minor bus stop improvements across County</v>
          </cell>
          <cell r="G73" t="str">
            <v>Countywide</v>
          </cell>
          <cell r="H73" t="str">
            <v>Various</v>
          </cell>
          <cell r="I73" t="str">
            <v>Various</v>
          </cell>
          <cell r="K73" t="str">
            <v>Officer</v>
          </cell>
          <cell r="L73" t="str">
            <v>Various</v>
          </cell>
          <cell r="M73" t="str">
            <v>complete</v>
          </cell>
          <cell r="N73" t="str">
            <v>KJ</v>
          </cell>
          <cell r="P73" t="str">
            <v>Passenger Transport</v>
          </cell>
          <cell r="Q73" t="str">
            <v>Link</v>
          </cell>
          <cell r="R73" t="str">
            <v>Minor improvements</v>
          </cell>
          <cell r="S73">
            <v>20</v>
          </cell>
          <cell r="V73">
            <v>20</v>
          </cell>
          <cell r="X73" t="str">
            <v>Passenger Transport</v>
          </cell>
          <cell r="Y73" t="str">
            <v>N/A</v>
          </cell>
          <cell r="Z73" t="str">
            <v>N/A</v>
          </cell>
          <cell r="AA73" t="str">
            <v>N/A</v>
          </cell>
          <cell r="AB73" t="str">
            <v>N/A</v>
          </cell>
          <cell r="AC73" t="str">
            <v>N/A</v>
          </cell>
          <cell r="AD73" t="str">
            <v>N/A</v>
          </cell>
          <cell r="AE73" t="str">
            <v>N/A</v>
          </cell>
          <cell r="AF73" t="str">
            <v>N/A</v>
          </cell>
          <cell r="AG73" t="str">
            <v>N/A</v>
          </cell>
          <cell r="AH73" t="str">
            <v>N/A</v>
          </cell>
          <cell r="AI73" t="str">
            <v>N/A</v>
          </cell>
          <cell r="AJ73" t="str">
            <v>N/A</v>
          </cell>
          <cell r="AK73" t="str">
            <v>N/A</v>
          </cell>
          <cell r="AL73" t="str">
            <v>N/A</v>
          </cell>
          <cell r="AM73" t="str">
            <v>N/A</v>
          </cell>
          <cell r="AN73" t="str">
            <v>N/A</v>
          </cell>
          <cell r="AO73" t="str">
            <v>N/A</v>
          </cell>
          <cell r="AP73">
            <v>41718</v>
          </cell>
          <cell r="AQ73" t="str">
            <v>SCC-209D-O227</v>
          </cell>
          <cell r="AZ73" t="str">
            <v>N/A</v>
          </cell>
          <cell r="BA73" t="str">
            <v>N/A</v>
          </cell>
          <cell r="BB73" t="str">
            <v>N/A</v>
          </cell>
          <cell r="BC73" t="str">
            <v>N/A</v>
          </cell>
          <cell r="BD73" t="str">
            <v>N/A</v>
          </cell>
          <cell r="BE73" t="str">
            <v>N/A</v>
          </cell>
          <cell r="BF73" t="str">
            <v>N/A</v>
          </cell>
          <cell r="BG73" t="str">
            <v>N/A</v>
          </cell>
          <cell r="BH73" t="str">
            <v>N/A</v>
          </cell>
          <cell r="BM73" t="str">
            <v>N/A</v>
          </cell>
          <cell r="BN73" t="str">
            <v>N/A</v>
          </cell>
          <cell r="BO73" t="str">
            <v>N/A</v>
          </cell>
          <cell r="BP73" t="str">
            <v>N/A</v>
          </cell>
          <cell r="BQ73" t="str">
            <v>N/A</v>
          </cell>
          <cell r="BR73" t="str">
            <v>N/A</v>
          </cell>
          <cell r="BS73" t="str">
            <v>N/A</v>
          </cell>
          <cell r="BT73" t="str">
            <v>N/A</v>
          </cell>
          <cell r="BV73" t="str">
            <v>N/A</v>
          </cell>
          <cell r="BX73" t="str">
            <v>N/A</v>
          </cell>
          <cell r="BY73" t="str">
            <v>N/A</v>
          </cell>
          <cell r="BZ73" t="str">
            <v>N/A</v>
          </cell>
          <cell r="CA73" t="str">
            <v>N/A</v>
          </cell>
          <cell r="CB73">
            <v>0</v>
          </cell>
          <cell r="CC73">
            <v>-20</v>
          </cell>
        </row>
        <row r="74">
          <cell r="E74" t="str">
            <v>TI004216</v>
          </cell>
          <cell r="F74" t="str">
            <v>Lyde Road, Yeovil - pedestrian safety improvements</v>
          </cell>
          <cell r="G74" t="str">
            <v>Lyde Road, Yeovil in the vicinity of Pembroke Close and Belvedere Road</v>
          </cell>
          <cell r="H74" t="str">
            <v>South Somerset</v>
          </cell>
          <cell r="I74" t="str">
            <v>Yeovil East</v>
          </cell>
          <cell r="J74" t="str">
            <v>Yeovil</v>
          </cell>
          <cell r="K74" t="str">
            <v>Tony Lock</v>
          </cell>
          <cell r="L74" t="str">
            <v>Tony Lock</v>
          </cell>
          <cell r="M74" t="str">
            <v>Complete</v>
          </cell>
          <cell r="N74" t="str">
            <v>ME</v>
          </cell>
          <cell r="P74" t="str">
            <v>Pedestrian Improvements</v>
          </cell>
          <cell r="Q74" t="str">
            <v>Link</v>
          </cell>
          <cell r="R74" t="str">
            <v>Pedestrian crossing to enable elderly residents in the sheltered accommodation nearby to access the bus stops more easily.</v>
          </cell>
          <cell r="T74">
            <v>60</v>
          </cell>
          <cell r="U74">
            <v>42587</v>
          </cell>
          <cell r="V74">
            <v>60</v>
          </cell>
          <cell r="X74" t="str">
            <v>Pedestrian Crossing/ Refuge facilities</v>
          </cell>
          <cell r="Y74">
            <v>41696</v>
          </cell>
          <cell r="Z74">
            <v>41722</v>
          </cell>
          <cell r="AA74">
            <v>41717</v>
          </cell>
          <cell r="AB74">
            <v>41719</v>
          </cell>
          <cell r="AC74" t="str">
            <v>SCC-221F-M201</v>
          </cell>
          <cell r="AI74">
            <v>41795</v>
          </cell>
          <cell r="AJ74">
            <v>41810</v>
          </cell>
          <cell r="AK74">
            <v>42194</v>
          </cell>
          <cell r="AM74">
            <v>42243</v>
          </cell>
          <cell r="AN74" t="str">
            <v>10/18/15</v>
          </cell>
          <cell r="AO74">
            <v>42312</v>
          </cell>
          <cell r="AP74">
            <v>42318</v>
          </cell>
          <cell r="AR74">
            <v>5.6040000000000001</v>
          </cell>
          <cell r="AS74">
            <v>2.5</v>
          </cell>
          <cell r="AT74">
            <v>50</v>
          </cell>
          <cell r="AX74">
            <v>42243</v>
          </cell>
          <cell r="AY74">
            <v>42458</v>
          </cell>
          <cell r="BA74" t="str">
            <v>*</v>
          </cell>
          <cell r="BE74">
            <v>42635</v>
          </cell>
          <cell r="BG74">
            <v>42705</v>
          </cell>
          <cell r="BM74">
            <v>42458</v>
          </cell>
          <cell r="BN74">
            <v>42796</v>
          </cell>
          <cell r="BO74" t="str">
            <v>SCON2085</v>
          </cell>
          <cell r="BP74">
            <v>30.494</v>
          </cell>
          <cell r="BQ74">
            <v>64.84</v>
          </cell>
          <cell r="BR74">
            <v>6</v>
          </cell>
          <cell r="BU74">
            <v>77.197999999999993</v>
          </cell>
          <cell r="CB74">
            <v>78.944000000000003</v>
          </cell>
          <cell r="CC74">
            <v>72</v>
          </cell>
        </row>
        <row r="75">
          <cell r="E75" t="str">
            <v>TI004217</v>
          </cell>
          <cell r="F75" t="str">
            <v>Sedgemoor Close/Monmouth Road, Yeovil - traffic management measures</v>
          </cell>
          <cell r="G75" t="str">
            <v>Junction of Sedgemoor Close and Monmouth Road, Yeovil</v>
          </cell>
          <cell r="H75" t="str">
            <v>South Somerset</v>
          </cell>
          <cell r="I75" t="str">
            <v>Yeovil East</v>
          </cell>
          <cell r="J75" t="str">
            <v>Yeovil</v>
          </cell>
          <cell r="K75" t="str">
            <v>Tony Lock</v>
          </cell>
          <cell r="L75" t="str">
            <v>Tony Lock</v>
          </cell>
          <cell r="M75" t="str">
            <v>Complete</v>
          </cell>
          <cell r="N75" t="str">
            <v>ME</v>
          </cell>
          <cell r="P75" t="str">
            <v>Traffic Calming</v>
          </cell>
          <cell r="Q75" t="str">
            <v>Link</v>
          </cell>
          <cell r="R75" t="str">
            <v>Raised table top to slow traffic entering the close</v>
          </cell>
          <cell r="T75">
            <v>15</v>
          </cell>
          <cell r="U75">
            <v>42587</v>
          </cell>
          <cell r="V75">
            <v>15</v>
          </cell>
          <cell r="X75" t="str">
            <v>Traffic Calming</v>
          </cell>
          <cell r="Y75">
            <v>41696</v>
          </cell>
          <cell r="Z75">
            <v>41722</v>
          </cell>
          <cell r="AA75">
            <v>41716</v>
          </cell>
          <cell r="AB75">
            <v>41719</v>
          </cell>
          <cell r="AC75" t="str">
            <v>SCC-220F-M202</v>
          </cell>
          <cell r="AI75">
            <v>41802</v>
          </cell>
          <cell r="AJ75">
            <v>41820</v>
          </cell>
          <cell r="AK75">
            <v>42271</v>
          </cell>
          <cell r="AM75">
            <v>42486</v>
          </cell>
          <cell r="AN75">
            <v>42510</v>
          </cell>
          <cell r="AO75">
            <v>42495</v>
          </cell>
          <cell r="AP75">
            <v>42502</v>
          </cell>
          <cell r="AT75">
            <v>8</v>
          </cell>
          <cell r="BA75" t="str">
            <v xml:space="preserve"> 13/06/2016</v>
          </cell>
          <cell r="BB75">
            <v>42522</v>
          </cell>
          <cell r="BM75">
            <v>0</v>
          </cell>
          <cell r="BN75">
            <v>42647</v>
          </cell>
          <cell r="BO75" t="str">
            <v>SCON2061</v>
          </cell>
          <cell r="BP75">
            <v>0.84299999999999997</v>
          </cell>
          <cell r="BU75">
            <v>1.0309999999999999</v>
          </cell>
        </row>
        <row r="76">
          <cell r="E76" t="str">
            <v>TI004219</v>
          </cell>
          <cell r="F76" t="str">
            <v xml:space="preserve">B3139 Theale to Wedmore - speed review </v>
          </cell>
          <cell r="G76" t="str">
            <v>On B3139 between Theale and Wedmore</v>
          </cell>
          <cell r="H76" t="str">
            <v>Sedgemoor</v>
          </cell>
          <cell r="I76" t="str">
            <v>King Alfred</v>
          </cell>
          <cell r="J76" t="str">
            <v>Wedmore</v>
          </cell>
          <cell r="K76" t="str">
            <v>David Huxtable</v>
          </cell>
          <cell r="L76" t="str">
            <v>David Huxtable</v>
          </cell>
          <cell r="M76" t="str">
            <v>Complete</v>
          </cell>
          <cell r="N76" t="str">
            <v>JG</v>
          </cell>
          <cell r="P76" t="str">
            <v>Speed Review</v>
          </cell>
          <cell r="Q76" t="str">
            <v>Link</v>
          </cell>
          <cell r="S76">
            <v>25</v>
          </cell>
          <cell r="U76">
            <v>41848</v>
          </cell>
          <cell r="V76">
            <v>25</v>
          </cell>
          <cell r="X76" t="str">
            <v>Speed Review</v>
          </cell>
          <cell r="Y76">
            <v>41684</v>
          </cell>
          <cell r="Z76">
            <v>41712</v>
          </cell>
          <cell r="AA76">
            <v>41723</v>
          </cell>
          <cell r="AB76">
            <v>41730</v>
          </cell>
          <cell r="AC76" t="str">
            <v>SCC-235F-M205</v>
          </cell>
          <cell r="AD76">
            <v>0.8</v>
          </cell>
          <cell r="AE76">
            <v>0.3</v>
          </cell>
          <cell r="AF76">
            <v>1.018</v>
          </cell>
          <cell r="AG76">
            <v>41730</v>
          </cell>
          <cell r="AH76">
            <v>41754</v>
          </cell>
          <cell r="AI76">
            <v>41754</v>
          </cell>
          <cell r="AJ76">
            <v>41813</v>
          </cell>
          <cell r="AL76">
            <v>-59</v>
          </cell>
          <cell r="AM76">
            <v>41936</v>
          </cell>
          <cell r="AN76">
            <v>41957</v>
          </cell>
          <cell r="AO76">
            <v>41970</v>
          </cell>
          <cell r="AP76">
            <v>41977</v>
          </cell>
          <cell r="AQ76" t="str">
            <v>SCC-235D-M205</v>
          </cell>
          <cell r="AR76">
            <v>7.76</v>
          </cell>
          <cell r="AS76">
            <v>2.5499999999999998</v>
          </cell>
          <cell r="AT76">
            <v>20</v>
          </cell>
          <cell r="AV76">
            <v>10</v>
          </cell>
          <cell r="AX76">
            <v>41953</v>
          </cell>
          <cell r="AY76">
            <v>42762</v>
          </cell>
          <cell r="AZ76">
            <v>42067</v>
          </cell>
          <cell r="BA76">
            <v>42072</v>
          </cell>
          <cell r="BB76">
            <v>42093</v>
          </cell>
          <cell r="BC76">
            <v>42107</v>
          </cell>
          <cell r="BD76">
            <v>42104</v>
          </cell>
          <cell r="BE76">
            <v>42110</v>
          </cell>
          <cell r="BF76">
            <v>42180</v>
          </cell>
          <cell r="BG76">
            <v>42201</v>
          </cell>
          <cell r="BM76">
            <v>42762</v>
          </cell>
          <cell r="BN76">
            <v>42779</v>
          </cell>
          <cell r="BO76" t="str">
            <v>SCON2081</v>
          </cell>
          <cell r="BP76">
            <v>7.6970000000000001</v>
          </cell>
          <cell r="BQ76">
            <v>11.58</v>
          </cell>
          <cell r="BS76">
            <v>42846</v>
          </cell>
          <cell r="BT76">
            <v>42873</v>
          </cell>
          <cell r="BU76">
            <v>11.58</v>
          </cell>
          <cell r="CB76">
            <v>40.31</v>
          </cell>
          <cell r="CC76">
            <v>15.310000000000002</v>
          </cell>
          <cell r="CI76">
            <v>42075</v>
          </cell>
        </row>
        <row r="77">
          <cell r="E77" t="str">
            <v>TI004220</v>
          </cell>
          <cell r="F77" t="str">
            <v>B3151 Church St, Northover to Fosse Way &amp; Taranto Hill, Ilchester - speed review</v>
          </cell>
          <cell r="G77" t="str">
            <v>B3151 Church St, Northover - Fosse Way and Taranto Hill, Ilchester</v>
          </cell>
          <cell r="H77" t="str">
            <v>South Somerset</v>
          </cell>
          <cell r="I77" t="str">
            <v>Martock</v>
          </cell>
          <cell r="J77" t="str">
            <v>Ilchester</v>
          </cell>
          <cell r="K77" t="str">
            <v>John Bailey</v>
          </cell>
          <cell r="L77" t="str">
            <v>John Bailey</v>
          </cell>
          <cell r="M77" t="str">
            <v>Complete</v>
          </cell>
          <cell r="N77" t="str">
            <v>ME</v>
          </cell>
          <cell r="P77" t="str">
            <v>Traffic Calming</v>
          </cell>
          <cell r="Q77" t="str">
            <v>Link</v>
          </cell>
          <cell r="R77" t="str">
            <v>speed reduction / traffic calming</v>
          </cell>
          <cell r="S77">
            <v>85</v>
          </cell>
          <cell r="U77">
            <v>42064</v>
          </cell>
          <cell r="V77">
            <v>85</v>
          </cell>
          <cell r="X77" t="str">
            <v>Traffic Calming</v>
          </cell>
          <cell r="Y77">
            <v>41766</v>
          </cell>
          <cell r="Z77">
            <v>41786</v>
          </cell>
          <cell r="AA77">
            <v>41808</v>
          </cell>
          <cell r="AB77">
            <v>41810</v>
          </cell>
          <cell r="AC77" t="str">
            <v>SCC-258F-M208</v>
          </cell>
          <cell r="AD77">
            <v>1.6639999999999999</v>
          </cell>
          <cell r="AE77">
            <v>1.5</v>
          </cell>
          <cell r="AI77">
            <v>41880</v>
          </cell>
          <cell r="AM77">
            <v>42464</v>
          </cell>
          <cell r="AN77">
            <v>42464</v>
          </cell>
          <cell r="AO77">
            <v>42464</v>
          </cell>
          <cell r="AP77">
            <v>42467</v>
          </cell>
          <cell r="AR77">
            <v>8.91</v>
          </cell>
          <cell r="AS77">
            <v>3.15</v>
          </cell>
          <cell r="AT77">
            <v>50</v>
          </cell>
          <cell r="AU77">
            <v>15</v>
          </cell>
          <cell r="BA77">
            <v>42486</v>
          </cell>
          <cell r="BB77">
            <v>42510</v>
          </cell>
          <cell r="BM77">
            <v>0</v>
          </cell>
          <cell r="BN77">
            <v>42786</v>
          </cell>
          <cell r="BO77" t="str">
            <v>SCON2082</v>
          </cell>
          <cell r="BP77">
            <v>33.000999999999998</v>
          </cell>
          <cell r="BQ77">
            <v>33.869</v>
          </cell>
          <cell r="BR77">
            <v>20.103000000000002</v>
          </cell>
          <cell r="BU77">
            <v>33.869</v>
          </cell>
          <cell r="CB77">
            <v>66.032000000000011</v>
          </cell>
          <cell r="CC77">
            <v>-18.967999999999989</v>
          </cell>
        </row>
        <row r="78">
          <cell r="E78" t="str">
            <v>TI004221</v>
          </cell>
          <cell r="F78" t="str">
            <v>Holway Road and Holway Avenue, Taunton -pedestrian/cycle safety improvements</v>
          </cell>
          <cell r="G78" t="str">
            <v>Holway Road from junction with Wordsworth Drive to junction with Holway Avenue</v>
          </cell>
          <cell r="H78" t="str">
            <v xml:space="preserve">Taunton Deane </v>
          </cell>
          <cell r="I78" t="str">
            <v>Taunton South</v>
          </cell>
          <cell r="J78" t="str">
            <v>N/A</v>
          </cell>
          <cell r="K78" t="str">
            <v>Hazel Prior-Sankey</v>
          </cell>
          <cell r="L78" t="str">
            <v>Hazel Prior-Sankey</v>
          </cell>
          <cell r="M78" t="str">
            <v>Complete</v>
          </cell>
          <cell r="N78" t="str">
            <v>KJ</v>
          </cell>
          <cell r="P78" t="str">
            <v>Pedestrian Improvements</v>
          </cell>
          <cell r="Q78" t="str">
            <v>Link</v>
          </cell>
          <cell r="R78" t="str">
            <v xml:space="preserve">Improve pedestrian and cycle safety with a possible refuge in Holway Road and possible 20mph zone on Holway Avenue.  </v>
          </cell>
          <cell r="S78">
            <v>65</v>
          </cell>
          <cell r="T78">
            <v>45</v>
          </cell>
          <cell r="U78" t="str">
            <v>01/06/2014
Aug 16</v>
          </cell>
          <cell r="V78">
            <v>110</v>
          </cell>
          <cell r="X78" t="str">
            <v>Pedestrian Crossing/ Refuge facilities</v>
          </cell>
          <cell r="Y78">
            <v>41704</v>
          </cell>
          <cell r="Z78">
            <v>41729</v>
          </cell>
          <cell r="AA78">
            <v>41725</v>
          </cell>
          <cell r="AB78">
            <v>41730</v>
          </cell>
          <cell r="AC78" t="str">
            <v>SCC-233F-M210</v>
          </cell>
          <cell r="AD78">
            <v>1.8380000000000001</v>
          </cell>
          <cell r="AF78">
            <v>1.2629999999999999</v>
          </cell>
          <cell r="AG78">
            <v>41730</v>
          </cell>
          <cell r="AH78">
            <v>41753</v>
          </cell>
          <cell r="AJ78">
            <v>41765</v>
          </cell>
          <cell r="AL78">
            <v>-12</v>
          </cell>
          <cell r="AM78">
            <v>41879</v>
          </cell>
          <cell r="AN78">
            <v>41907</v>
          </cell>
          <cell r="AO78">
            <v>42117</v>
          </cell>
          <cell r="AR78">
            <v>20.387999999999998</v>
          </cell>
          <cell r="AS78">
            <v>3.44</v>
          </cell>
          <cell r="AT78">
            <v>55</v>
          </cell>
          <cell r="AX78">
            <v>42109</v>
          </cell>
          <cell r="AY78">
            <v>42552</v>
          </cell>
          <cell r="AZ78">
            <v>42206</v>
          </cell>
          <cell r="BA78">
            <v>42241</v>
          </cell>
          <cell r="BB78">
            <v>42261</v>
          </cell>
          <cell r="BC78">
            <v>42296</v>
          </cell>
          <cell r="BD78" t="str">
            <v>22/12/15 (RSA2)</v>
          </cell>
          <cell r="BE78" t="str">
            <v>y</v>
          </cell>
          <cell r="BM78">
            <v>42552</v>
          </cell>
          <cell r="BN78" t="str">
            <v>08/09/2015 
06/06/16</v>
          </cell>
          <cell r="BO78" t="str">
            <v>RCON2054
SCON2041</v>
          </cell>
          <cell r="BP78" t="str">
            <v>5.278
22.803</v>
          </cell>
          <cell r="BQ78">
            <v>41.828000000000003</v>
          </cell>
          <cell r="BR78">
            <v>45</v>
          </cell>
          <cell r="BS78">
            <v>42597</v>
          </cell>
          <cell r="BT78">
            <v>42622</v>
          </cell>
          <cell r="BU78">
            <v>51.72</v>
          </cell>
          <cell r="BV78">
            <v>42614</v>
          </cell>
          <cell r="CB78">
            <v>78.828000000000003</v>
          </cell>
          <cell r="CC78">
            <v>-31.171999999999997</v>
          </cell>
          <cell r="CK78" t="str">
            <v>Y</v>
          </cell>
        </row>
        <row r="79">
          <cell r="E79" t="str">
            <v>TI004222</v>
          </cell>
          <cell r="F79" t="str">
            <v>A372 - Ridley Hill, Aller - improved pedestrian facilities</v>
          </cell>
          <cell r="G79" t="str">
            <v>A372 Ridley Hill, Aller</v>
          </cell>
          <cell r="H79" t="str">
            <v>South Somerset</v>
          </cell>
          <cell r="I79" t="str">
            <v>Curry Rivel and Langport</v>
          </cell>
          <cell r="J79" t="str">
            <v>Aller</v>
          </cell>
          <cell r="K79" t="str">
            <v>Derek Yeomans</v>
          </cell>
          <cell r="L79" t="str">
            <v>Derek Yeomans</v>
          </cell>
          <cell r="M79" t="str">
            <v>Complete</v>
          </cell>
          <cell r="N79" t="str">
            <v>ME</v>
          </cell>
          <cell r="P79" t="str">
            <v>Pedestrian Improvements</v>
          </cell>
          <cell r="Q79" t="str">
            <v>Link</v>
          </cell>
          <cell r="R79" t="str">
            <v>widen footway - pedestrian safety</v>
          </cell>
          <cell r="S79">
            <v>50</v>
          </cell>
          <cell r="T79">
            <v>50</v>
          </cell>
          <cell r="U79">
            <v>42587</v>
          </cell>
          <cell r="V79">
            <v>50</v>
          </cell>
          <cell r="X79" t="str">
            <v>Footways</v>
          </cell>
          <cell r="Y79">
            <v>41696</v>
          </cell>
          <cell r="Z79">
            <v>41722</v>
          </cell>
          <cell r="AA79">
            <v>41717</v>
          </cell>
          <cell r="AB79">
            <v>41719</v>
          </cell>
          <cell r="AC79" t="str">
            <v>SCC-222F-M213</v>
          </cell>
          <cell r="AI79">
            <v>41830</v>
          </cell>
          <cell r="AJ79">
            <v>41847</v>
          </cell>
          <cell r="AK79">
            <v>42215</v>
          </cell>
          <cell r="AR79">
            <v>4.5679999999999996</v>
          </cell>
          <cell r="AS79">
            <v>1.1499999999999999</v>
          </cell>
          <cell r="AT79">
            <v>40</v>
          </cell>
          <cell r="AX79">
            <v>42437</v>
          </cell>
          <cell r="AY79">
            <v>42557</v>
          </cell>
          <cell r="BA79" t="str">
            <v>*</v>
          </cell>
          <cell r="BM79">
            <v>42557</v>
          </cell>
          <cell r="BN79">
            <v>43310</v>
          </cell>
          <cell r="BO79" t="str">
            <v>WCON2043 WCON2044</v>
          </cell>
          <cell r="BP79" t="str">
            <v>0.215 
11.843</v>
          </cell>
          <cell r="BS79">
            <v>43374</v>
          </cell>
        </row>
        <row r="80">
          <cell r="E80" t="str">
            <v>TI004223</v>
          </cell>
          <cell r="F80" t="str">
            <v>o/s Kingsbury Episcopi Primary School - Traffic Calming and speed review</v>
          </cell>
          <cell r="G80" t="str">
            <v>o/s Kingsbury Episcopi Primary School</v>
          </cell>
          <cell r="H80" t="str">
            <v>South Somerset</v>
          </cell>
          <cell r="I80" t="str">
            <v>Curry Rivel and Langport</v>
          </cell>
          <cell r="J80" t="str">
            <v>Kingsbury Episcopi</v>
          </cell>
          <cell r="K80" t="str">
            <v>Derek Yeomans</v>
          </cell>
          <cell r="L80" t="str">
            <v>Derek Yeomans</v>
          </cell>
          <cell r="M80" t="str">
            <v>Complete</v>
          </cell>
          <cell r="N80" t="str">
            <v>ME</v>
          </cell>
          <cell r="P80" t="str">
            <v>Traffic Calming</v>
          </cell>
          <cell r="Q80" t="str">
            <v>Link</v>
          </cell>
          <cell r="R80" t="str">
            <v>Solar powered speed restriction - 20 when lights flash</v>
          </cell>
          <cell r="T80">
            <v>24</v>
          </cell>
          <cell r="U80" t="str">
            <v>05/0//8/16</v>
          </cell>
          <cell r="V80">
            <v>24</v>
          </cell>
          <cell r="X80" t="str">
            <v>Traffic Calming</v>
          </cell>
          <cell r="Y80">
            <v>41696</v>
          </cell>
          <cell r="Z80">
            <v>41723</v>
          </cell>
          <cell r="AA80">
            <v>41725</v>
          </cell>
          <cell r="AB80">
            <v>41729</v>
          </cell>
          <cell r="AC80" t="str">
            <v>SCC-232F-M214</v>
          </cell>
          <cell r="AI80">
            <v>41879</v>
          </cell>
          <cell r="AJ80">
            <v>41894</v>
          </cell>
          <cell r="AK80">
            <v>42264</v>
          </cell>
          <cell r="AM80">
            <v>42431</v>
          </cell>
          <cell r="AN80">
            <v>42452</v>
          </cell>
          <cell r="AP80">
            <v>42494</v>
          </cell>
          <cell r="AT80">
            <v>15</v>
          </cell>
          <cell r="AY80">
            <v>42709</v>
          </cell>
          <cell r="AZ80">
            <v>42506</v>
          </cell>
          <cell r="BA80">
            <v>42514</v>
          </cell>
          <cell r="BB80">
            <v>42524</v>
          </cell>
          <cell r="BI80">
            <v>42577</v>
          </cell>
          <cell r="BK80">
            <v>42679</v>
          </cell>
          <cell r="BM80">
            <v>42709</v>
          </cell>
          <cell r="BN80">
            <v>42709</v>
          </cell>
          <cell r="BO80" t="str">
            <v>SCON2076</v>
          </cell>
          <cell r="BP80">
            <v>2.7210000000000001</v>
          </cell>
          <cell r="BS80">
            <v>42794</v>
          </cell>
          <cell r="BT80">
            <v>42821</v>
          </cell>
          <cell r="BU80">
            <v>2.3210000000000002</v>
          </cell>
        </row>
        <row r="81">
          <cell r="E81" t="str">
            <v>TI004224</v>
          </cell>
          <cell r="F81" t="str">
            <v>Junction of Middle Path with Lyme Road, Crewkerne - pedestrian safety improvements</v>
          </cell>
          <cell r="G81" t="str">
            <v>junction of Middle Path with Lyme Road</v>
          </cell>
          <cell r="H81" t="str">
            <v>South Somerset</v>
          </cell>
          <cell r="I81" t="str">
            <v>Crewkerne</v>
          </cell>
          <cell r="J81" t="str">
            <v>Crewkerne</v>
          </cell>
          <cell r="K81" t="str">
            <v>John Dyke</v>
          </cell>
          <cell r="L81" t="str">
            <v>John Dyke</v>
          </cell>
          <cell r="M81" t="str">
            <v>Complete</v>
          </cell>
          <cell r="N81" t="str">
            <v>ME</v>
          </cell>
          <cell r="P81" t="str">
            <v>Pedestrian Improvements</v>
          </cell>
          <cell r="Q81" t="str">
            <v>Link</v>
          </cell>
          <cell r="R81" t="str">
            <v>Pedestrian crossing improvements to assist community severance</v>
          </cell>
          <cell r="S81">
            <v>60</v>
          </cell>
          <cell r="T81">
            <v>60</v>
          </cell>
          <cell r="U81">
            <v>42587</v>
          </cell>
          <cell r="V81">
            <v>60</v>
          </cell>
          <cell r="X81" t="str">
            <v>Pedestrian Crossing/ Refuge facilities</v>
          </cell>
          <cell r="Y81">
            <v>41696</v>
          </cell>
          <cell r="Z81">
            <v>41723</v>
          </cell>
          <cell r="AA81">
            <v>41725</v>
          </cell>
          <cell r="AB81">
            <v>41729</v>
          </cell>
          <cell r="AC81" t="str">
            <v>SCC-231F-M215</v>
          </cell>
          <cell r="AI81">
            <v>41886</v>
          </cell>
          <cell r="AJ81">
            <v>41906</v>
          </cell>
          <cell r="AK81">
            <v>42320</v>
          </cell>
          <cell r="AM81">
            <v>42496</v>
          </cell>
          <cell r="AN81">
            <v>42522</v>
          </cell>
          <cell r="AO81">
            <v>42516</v>
          </cell>
          <cell r="AP81">
            <v>42534</v>
          </cell>
          <cell r="AR81">
            <v>6.5790000000000006</v>
          </cell>
          <cell r="AS81">
            <v>2.36</v>
          </cell>
          <cell r="AT81">
            <v>50</v>
          </cell>
          <cell r="BA81">
            <v>42914</v>
          </cell>
          <cell r="BB81">
            <v>42934</v>
          </cell>
          <cell r="BE81">
            <v>42969</v>
          </cell>
          <cell r="BF81">
            <v>43101</v>
          </cell>
          <cell r="BG81">
            <v>43101</v>
          </cell>
          <cell r="BM81">
            <v>0</v>
          </cell>
          <cell r="BQ81">
            <v>71.391000000000005</v>
          </cell>
          <cell r="BU81">
            <v>91.12</v>
          </cell>
          <cell r="BV81" t="str">
            <v>13.09.18</v>
          </cell>
        </row>
        <row r="82">
          <cell r="E82" t="str">
            <v>TI004225</v>
          </cell>
          <cell r="F82" t="str">
            <v>Crossroads at Five Dials, Pound Road, Horton - speed review</v>
          </cell>
          <cell r="G82" t="str">
            <v>Crossroads at Five Dials, Pound Road, Horton</v>
          </cell>
          <cell r="H82" t="str">
            <v>South Somerset</v>
          </cell>
          <cell r="I82" t="str">
            <v>Ilminster</v>
          </cell>
          <cell r="J82" t="str">
            <v>Horton</v>
          </cell>
          <cell r="K82" t="str">
            <v>Linda Vijeh</v>
          </cell>
          <cell r="L82" t="str">
            <v>Linda Vijeh</v>
          </cell>
          <cell r="M82" t="str">
            <v>Complete</v>
          </cell>
          <cell r="N82" t="str">
            <v>KJ</v>
          </cell>
          <cell r="P82" t="str">
            <v>Traffic Calming</v>
          </cell>
          <cell r="Q82" t="str">
            <v>Link</v>
          </cell>
          <cell r="R82" t="str">
            <v>speed reduction measures i.e gateways, signing and lining improvements and central islands</v>
          </cell>
          <cell r="S82">
            <v>40</v>
          </cell>
          <cell r="U82">
            <v>41897</v>
          </cell>
          <cell r="V82">
            <v>40</v>
          </cell>
          <cell r="X82" t="str">
            <v>Traffic Calming</v>
          </cell>
          <cell r="Y82">
            <v>41704</v>
          </cell>
          <cell r="Z82">
            <v>41729</v>
          </cell>
          <cell r="AA82">
            <v>41725</v>
          </cell>
          <cell r="AB82">
            <v>41730</v>
          </cell>
          <cell r="AC82" t="str">
            <v>SCC-234F-M216</v>
          </cell>
          <cell r="AD82">
            <v>1.1579999999999999</v>
          </cell>
          <cell r="AF82">
            <v>0.82</v>
          </cell>
          <cell r="AG82">
            <v>41730</v>
          </cell>
          <cell r="AH82">
            <v>41893</v>
          </cell>
          <cell r="AJ82">
            <v>41777</v>
          </cell>
          <cell r="AL82">
            <v>116</v>
          </cell>
          <cell r="AM82">
            <v>41857</v>
          </cell>
          <cell r="AO82">
            <v>42025</v>
          </cell>
          <cell r="AP82">
            <v>42051</v>
          </cell>
          <cell r="AQ82" t="str">
            <v>SCC-234D-M216</v>
          </cell>
          <cell r="AR82">
            <v>9.3429999999999982</v>
          </cell>
          <cell r="AS82">
            <v>3</v>
          </cell>
          <cell r="AT82">
            <v>30</v>
          </cell>
          <cell r="AX82">
            <v>41858</v>
          </cell>
          <cell r="AY82">
            <v>42634</v>
          </cell>
          <cell r="AZ82">
            <v>42381</v>
          </cell>
          <cell r="BA82">
            <v>42388</v>
          </cell>
          <cell r="BB82">
            <v>42401</v>
          </cell>
          <cell r="BC82">
            <v>42425</v>
          </cell>
          <cell r="BD82">
            <v>42431</v>
          </cell>
          <cell r="BE82" t="str">
            <v>y</v>
          </cell>
          <cell r="BM82">
            <v>42502</v>
          </cell>
          <cell r="BN82">
            <v>42653</v>
          </cell>
          <cell r="BO82" t="str">
            <v>SCON2066</v>
          </cell>
          <cell r="BP82">
            <v>12.019</v>
          </cell>
          <cell r="BQ82">
            <v>16.881</v>
          </cell>
          <cell r="BR82">
            <v>1.9490000000000001</v>
          </cell>
          <cell r="BS82">
            <v>42719</v>
          </cell>
          <cell r="BT82">
            <v>42746</v>
          </cell>
          <cell r="BU82">
            <v>16.420999999999999</v>
          </cell>
          <cell r="BV82">
            <v>42767</v>
          </cell>
          <cell r="BX82">
            <v>42948</v>
          </cell>
          <cell r="CA82">
            <v>43009</v>
          </cell>
          <cell r="CB82">
            <v>42.342999999999996</v>
          </cell>
          <cell r="CC82">
            <v>2.3429999999999964</v>
          </cell>
          <cell r="CK82" t="str">
            <v>Y</v>
          </cell>
        </row>
        <row r="83">
          <cell r="E83" t="str">
            <v>TI004226</v>
          </cell>
          <cell r="F83" t="str">
            <v>Church Lane, Cannards Grave, Shepton Mallet - improved traffic management measures</v>
          </cell>
          <cell r="G83" t="str">
            <v>Junction of A37 and A371 at Beardly Batch onto Church Lane, Cannards Grave</v>
          </cell>
          <cell r="H83" t="str">
            <v>Mendip</v>
          </cell>
          <cell r="I83" t="str">
            <v>Shepton Mallet</v>
          </cell>
          <cell r="J83" t="str">
            <v>Shepton Mallet</v>
          </cell>
          <cell r="K83" t="str">
            <v>John Parham</v>
          </cell>
          <cell r="L83" t="str">
            <v>John Parham</v>
          </cell>
          <cell r="M83" t="str">
            <v>Other</v>
          </cell>
          <cell r="N83" t="str">
            <v>KJ</v>
          </cell>
          <cell r="P83" t="str">
            <v>Traffic Calming</v>
          </cell>
          <cell r="Q83" t="str">
            <v>Link</v>
          </cell>
          <cell r="R83" t="str">
            <v>Traffic calming</v>
          </cell>
          <cell r="V83">
            <v>0</v>
          </cell>
          <cell r="W83" t="str">
            <v>None advised</v>
          </cell>
          <cell r="X83" t="str">
            <v>Traffic Calming</v>
          </cell>
          <cell r="Y83">
            <v>41731</v>
          </cell>
          <cell r="Z83">
            <v>41743</v>
          </cell>
          <cell r="AA83">
            <v>41746</v>
          </cell>
          <cell r="AB83">
            <v>41792</v>
          </cell>
          <cell r="AC83" t="str">
            <v>SCC-254F-M221</v>
          </cell>
          <cell r="AD83">
            <v>1.2290000000000001</v>
          </cell>
          <cell r="AG83">
            <v>41738</v>
          </cell>
          <cell r="AH83">
            <v>41810</v>
          </cell>
          <cell r="AI83">
            <v>41820</v>
          </cell>
          <cell r="AJ83">
            <v>41847</v>
          </cell>
          <cell r="AL83">
            <v>-37</v>
          </cell>
          <cell r="AM83" t="str">
            <v>Additional survey work required</v>
          </cell>
          <cell r="BE83" t="str">
            <v>y</v>
          </cell>
          <cell r="BM83">
            <v>0</v>
          </cell>
          <cell r="CB83">
            <v>0</v>
          </cell>
          <cell r="CC83">
            <v>0</v>
          </cell>
        </row>
        <row r="84">
          <cell r="E84" t="str">
            <v>TI004228</v>
          </cell>
          <cell r="F84" t="str">
            <v>Main Road, Shepton Montague - speed review</v>
          </cell>
          <cell r="G84" t="str">
            <v>Main road through Shepton Montague west of The Montague Inn between A359 and A371</v>
          </cell>
          <cell r="H84" t="str">
            <v>South Somerset</v>
          </cell>
          <cell r="I84" t="str">
            <v>Wincanton &amp; Bruton</v>
          </cell>
          <cell r="J84" t="str">
            <v>Shepton Montague</v>
          </cell>
          <cell r="K84" t="str">
            <v>Anna Groskop</v>
          </cell>
          <cell r="L84" t="str">
            <v>Anna Groskop</v>
          </cell>
          <cell r="M84" t="str">
            <v>Complete</v>
          </cell>
          <cell r="N84" t="str">
            <v>ME</v>
          </cell>
          <cell r="P84" t="str">
            <v>Road Safety</v>
          </cell>
          <cell r="Q84" t="str">
            <v>Link</v>
          </cell>
          <cell r="R84" t="str">
            <v>speed reduction / traffic calming</v>
          </cell>
          <cell r="S84">
            <v>56</v>
          </cell>
          <cell r="U84">
            <v>41809</v>
          </cell>
          <cell r="V84">
            <v>56</v>
          </cell>
          <cell r="X84" t="str">
            <v>Road Safety</v>
          </cell>
          <cell r="Y84">
            <v>41684</v>
          </cell>
          <cell r="Z84">
            <v>41712</v>
          </cell>
          <cell r="AA84">
            <v>41709</v>
          </cell>
          <cell r="AB84">
            <v>41710</v>
          </cell>
          <cell r="AC84" t="str">
            <v>SCC-211F-M223</v>
          </cell>
          <cell r="AI84">
            <v>41750</v>
          </cell>
          <cell r="AJ84">
            <v>41767</v>
          </cell>
          <cell r="AM84">
            <v>41834</v>
          </cell>
          <cell r="AN84">
            <v>41862</v>
          </cell>
          <cell r="AO84" t="str">
            <v>16/012/14</v>
          </cell>
          <cell r="AP84">
            <v>41991</v>
          </cell>
          <cell r="AQ84" t="str">
            <v>SCC-211D-M223</v>
          </cell>
          <cell r="AR84">
            <v>11.940000000000001</v>
          </cell>
          <cell r="AS84">
            <v>1.95</v>
          </cell>
          <cell r="AT84">
            <v>41</v>
          </cell>
          <cell r="AX84">
            <v>41991</v>
          </cell>
          <cell r="AY84">
            <v>42222</v>
          </cell>
          <cell r="AZ84">
            <v>42202</v>
          </cell>
          <cell r="BG84">
            <v>42401</v>
          </cell>
          <cell r="BM84">
            <v>42222</v>
          </cell>
          <cell r="BN84">
            <v>42356</v>
          </cell>
          <cell r="BO84" t="str">
            <v>RCON2080</v>
          </cell>
          <cell r="BP84">
            <v>10.724</v>
          </cell>
          <cell r="BS84">
            <v>42516</v>
          </cell>
          <cell r="BT84">
            <v>42544</v>
          </cell>
          <cell r="BU84">
            <v>7.6760000000000002</v>
          </cell>
          <cell r="CB84">
            <v>24.614000000000001</v>
          </cell>
          <cell r="CG84">
            <v>43833</v>
          </cell>
        </row>
        <row r="85">
          <cell r="E85" t="str">
            <v>TI004229</v>
          </cell>
          <cell r="F85" t="str">
            <v xml:space="preserve">Ashen Cross to West Street and junction of Lower Somerton B3151 - speed and junction layout review </v>
          </cell>
          <cell r="G85" t="str">
            <v>Ashen Cross to West Street and junction of Lower Somerton B3151, Somerton - speed reduction / traffic calming</v>
          </cell>
          <cell r="H85" t="str">
            <v>South Somerset</v>
          </cell>
          <cell r="I85" t="str">
            <v>Somerton</v>
          </cell>
          <cell r="J85" t="str">
            <v>Somerton</v>
          </cell>
          <cell r="K85" t="str">
            <v>Dean Ruddle</v>
          </cell>
          <cell r="L85" t="str">
            <v>Dean Ruddle</v>
          </cell>
          <cell r="M85" t="str">
            <v>Complete</v>
          </cell>
          <cell r="N85" t="str">
            <v>KJ</v>
          </cell>
          <cell r="P85" t="str">
            <v>Junction Improvements</v>
          </cell>
          <cell r="Q85" t="str">
            <v>Link</v>
          </cell>
          <cell r="R85" t="str">
            <v>speed reduction / traffic calming / visibility / HGV access</v>
          </cell>
          <cell r="S85">
            <v>60</v>
          </cell>
          <cell r="U85">
            <v>41848</v>
          </cell>
          <cell r="V85">
            <v>60</v>
          </cell>
          <cell r="X85" t="str">
            <v>Junction Improvement</v>
          </cell>
          <cell r="Y85">
            <v>41736</v>
          </cell>
          <cell r="Z85">
            <v>41747</v>
          </cell>
          <cell r="AA85">
            <v>41746</v>
          </cell>
          <cell r="AB85">
            <v>41792</v>
          </cell>
          <cell r="AC85" t="str">
            <v>SCC-255F-M229</v>
          </cell>
          <cell r="AD85">
            <v>0.95499999999999996</v>
          </cell>
          <cell r="AE85">
            <v>0.3</v>
          </cell>
          <cell r="AG85">
            <v>41736</v>
          </cell>
          <cell r="AH85">
            <v>41817</v>
          </cell>
          <cell r="AI85">
            <v>41820</v>
          </cell>
          <cell r="AJ85">
            <v>41827</v>
          </cell>
          <cell r="AL85">
            <v>-10</v>
          </cell>
          <cell r="AM85">
            <v>42173</v>
          </cell>
          <cell r="AT85">
            <v>25</v>
          </cell>
          <cell r="AX85">
            <v>42333</v>
          </cell>
          <cell r="AY85">
            <v>42690</v>
          </cell>
          <cell r="AZ85">
            <v>42506</v>
          </cell>
          <cell r="BA85">
            <v>42516</v>
          </cell>
          <cell r="BB85">
            <v>42531</v>
          </cell>
          <cell r="BC85">
            <v>42573</v>
          </cell>
          <cell r="BE85" t="str">
            <v>y</v>
          </cell>
          <cell r="BF85">
            <v>42845</v>
          </cell>
          <cell r="BI85">
            <v>42632</v>
          </cell>
          <cell r="BM85">
            <v>42690</v>
          </cell>
          <cell r="BN85">
            <v>42786</v>
          </cell>
          <cell r="BO85" t="str">
            <v>SCON2083</v>
          </cell>
          <cell r="BP85">
            <v>4.3150000000000004</v>
          </cell>
          <cell r="BU85">
            <v>5.4530000000000003</v>
          </cell>
          <cell r="BX85">
            <v>43432</v>
          </cell>
          <cell r="CA85">
            <v>43539</v>
          </cell>
          <cell r="CB85">
            <v>25</v>
          </cell>
          <cell r="CC85">
            <v>-35</v>
          </cell>
          <cell r="CG85">
            <v>43835</v>
          </cell>
        </row>
        <row r="86">
          <cell r="E86" t="str">
            <v>TI004230</v>
          </cell>
          <cell r="F86" t="str">
            <v>Behind Berry, Somerton - pedestrian safety improvements</v>
          </cell>
          <cell r="G86" t="str">
            <v>Behind Berry, Somerton - behind railway bridge on B3153</v>
          </cell>
          <cell r="H86" t="str">
            <v>South Somerset</v>
          </cell>
          <cell r="I86" t="str">
            <v>Somerton</v>
          </cell>
          <cell r="J86" t="str">
            <v>Somerton</v>
          </cell>
          <cell r="K86" t="str">
            <v>Dean Ruddle</v>
          </cell>
          <cell r="L86" t="str">
            <v>Dean Ruddle</v>
          </cell>
          <cell r="M86" t="str">
            <v>Complete</v>
          </cell>
          <cell r="N86" t="str">
            <v>JG</v>
          </cell>
          <cell r="P86" t="str">
            <v>Pedestrian Improvements</v>
          </cell>
          <cell r="Q86" t="str">
            <v>Link</v>
          </cell>
          <cell r="R86" t="str">
            <v>Pedestrian safety improvements i.e wider footway/priority traffic flow</v>
          </cell>
          <cell r="S86">
            <v>63</v>
          </cell>
          <cell r="U86">
            <v>42412</v>
          </cell>
          <cell r="V86">
            <v>63</v>
          </cell>
          <cell r="W86" t="str">
            <v>Possible supporting funding from Town Council  who maintains the adjacent footpath</v>
          </cell>
          <cell r="X86" t="str">
            <v>Footways</v>
          </cell>
          <cell r="Y86">
            <v>41738</v>
          </cell>
          <cell r="Z86">
            <v>41758</v>
          </cell>
          <cell r="AA86">
            <v>41934</v>
          </cell>
          <cell r="AB86">
            <v>41964</v>
          </cell>
          <cell r="AC86" t="str">
            <v>SCC-275F-M225</v>
          </cell>
          <cell r="AD86">
            <v>4.8719999999999999</v>
          </cell>
          <cell r="AE86">
            <v>1.3</v>
          </cell>
          <cell r="AG86">
            <v>41904</v>
          </cell>
          <cell r="AH86">
            <v>42138</v>
          </cell>
          <cell r="AJ86">
            <v>42184</v>
          </cell>
          <cell r="AL86">
            <v>-46</v>
          </cell>
          <cell r="AM86">
            <v>42254</v>
          </cell>
          <cell r="AN86">
            <v>42271</v>
          </cell>
          <cell r="AO86">
            <v>42310</v>
          </cell>
          <cell r="AP86">
            <v>42320</v>
          </cell>
          <cell r="AR86">
            <v>12.071999999999999</v>
          </cell>
          <cell r="AS86">
            <v>1.3</v>
          </cell>
          <cell r="AT86">
            <v>50</v>
          </cell>
          <cell r="AU86">
            <v>5</v>
          </cell>
          <cell r="AX86">
            <v>42317</v>
          </cell>
          <cell r="AY86">
            <v>42578</v>
          </cell>
          <cell r="AZ86">
            <v>42411</v>
          </cell>
          <cell r="BA86">
            <v>42432</v>
          </cell>
          <cell r="BB86">
            <v>42464</v>
          </cell>
          <cell r="BC86">
            <v>42473</v>
          </cell>
          <cell r="BD86">
            <v>42482</v>
          </cell>
          <cell r="BM86">
            <v>42529</v>
          </cell>
          <cell r="BN86">
            <v>42908</v>
          </cell>
          <cell r="BO86" t="str">
            <v>TCON2041</v>
          </cell>
          <cell r="BP86">
            <v>22.741</v>
          </cell>
          <cell r="BQ86">
            <v>38.143000000000001</v>
          </cell>
          <cell r="BS86">
            <v>42613</v>
          </cell>
          <cell r="BT86">
            <v>42640</v>
          </cell>
          <cell r="BU86">
            <v>38.042999999999999</v>
          </cell>
          <cell r="CB86">
            <v>68.372</v>
          </cell>
          <cell r="CC86">
            <v>5.3719999999999999</v>
          </cell>
          <cell r="CG86">
            <v>43834</v>
          </cell>
        </row>
        <row r="87">
          <cell r="E87" t="str">
            <v>TI004233</v>
          </cell>
          <cell r="F87" t="str">
            <v>Oakhill, Shepton Mallet - improved pedestrian crossing facilities &amp; traffic calming</v>
          </cell>
          <cell r="G87" t="str">
            <v>Crossroads by the school</v>
          </cell>
          <cell r="H87" t="str">
            <v>Mendip</v>
          </cell>
          <cell r="I87" t="str">
            <v>Mendip Hills</v>
          </cell>
          <cell r="J87" t="str">
            <v>Oakhill</v>
          </cell>
          <cell r="K87" t="str">
            <v>Harvey Siggs</v>
          </cell>
          <cell r="L87" t="str">
            <v>Harvey Siggs</v>
          </cell>
          <cell r="M87" t="str">
            <v>Complete</v>
          </cell>
          <cell r="N87" t="str">
            <v>KJ</v>
          </cell>
          <cell r="P87" t="str">
            <v>Pedestrian Improvements</v>
          </cell>
          <cell r="Q87" t="str">
            <v>Link</v>
          </cell>
          <cell r="R87" t="str">
            <v>Pedestrian crossing and traffic slowing measures focused on reducing speeds at the crossroads by the school</v>
          </cell>
          <cell r="S87">
            <v>65</v>
          </cell>
          <cell r="U87">
            <v>41791</v>
          </cell>
          <cell r="V87">
            <v>65</v>
          </cell>
          <cell r="X87" t="str">
            <v>Pedestrian Crossing/ Refuge facilities</v>
          </cell>
          <cell r="Y87">
            <v>41684</v>
          </cell>
          <cell r="Z87">
            <v>41712</v>
          </cell>
          <cell r="AA87">
            <v>41708</v>
          </cell>
          <cell r="AB87">
            <v>41710</v>
          </cell>
          <cell r="AC87" t="str">
            <v>SCC-213F-M234</v>
          </cell>
          <cell r="AI87">
            <v>41718</v>
          </cell>
          <cell r="AJ87">
            <v>41723</v>
          </cell>
          <cell r="AM87">
            <v>41877</v>
          </cell>
          <cell r="AN87">
            <v>41894</v>
          </cell>
          <cell r="AO87">
            <v>42052</v>
          </cell>
          <cell r="AP87">
            <v>42060</v>
          </cell>
          <cell r="AQ87" t="str">
            <v>SCC-213D-M234</v>
          </cell>
          <cell r="AR87">
            <v>6.31</v>
          </cell>
          <cell r="AS87">
            <v>2.5</v>
          </cell>
          <cell r="AT87">
            <v>35</v>
          </cell>
          <cell r="AV87">
            <v>8</v>
          </cell>
          <cell r="AX87">
            <v>42060</v>
          </cell>
          <cell r="AY87">
            <v>42348</v>
          </cell>
          <cell r="AZ87">
            <v>42156</v>
          </cell>
          <cell r="BM87">
            <v>42348</v>
          </cell>
          <cell r="BN87">
            <v>43581</v>
          </cell>
          <cell r="BO87" t="str">
            <v>XCON2016</v>
          </cell>
          <cell r="BP87">
            <v>90.483999999999995</v>
          </cell>
          <cell r="BQ87">
            <v>155.15</v>
          </cell>
          <cell r="BR87">
            <v>22.984999999999999</v>
          </cell>
          <cell r="BS87">
            <v>43298</v>
          </cell>
          <cell r="BT87">
            <v>43325</v>
          </cell>
          <cell r="CB87">
            <v>51.81</v>
          </cell>
          <cell r="CC87">
            <v>-13.189999999999998</v>
          </cell>
        </row>
        <row r="88">
          <cell r="E88" t="str">
            <v>TI004234</v>
          </cell>
          <cell r="F88" t="str">
            <v>Old Down to Chilcompton - speed  review &amp; improved pedestrian facilities</v>
          </cell>
          <cell r="G88" t="str">
            <v>B3139 between Old Down and Chilcompton</v>
          </cell>
          <cell r="H88" t="str">
            <v>Mendip</v>
          </cell>
          <cell r="I88" t="str">
            <v>Mendip Hills</v>
          </cell>
          <cell r="J88" t="str">
            <v>Chilcompton</v>
          </cell>
          <cell r="K88" t="str">
            <v>Harvey Siggs</v>
          </cell>
          <cell r="L88" t="str">
            <v>Harvey Siggs</v>
          </cell>
          <cell r="M88" t="str">
            <v>Design</v>
          </cell>
          <cell r="N88" t="str">
            <v>AN</v>
          </cell>
          <cell r="O88" t="str">
            <v>In House</v>
          </cell>
          <cell r="P88" t="str">
            <v>Speed Review</v>
          </cell>
          <cell r="Q88" t="str">
            <v>Link</v>
          </cell>
          <cell r="R88" t="str">
            <v>Slowing and resigning on area between Old Down and Chilcompton and possible extension of pavement.</v>
          </cell>
          <cell r="S88">
            <v>100</v>
          </cell>
          <cell r="U88">
            <v>41791</v>
          </cell>
          <cell r="V88">
            <v>100</v>
          </cell>
          <cell r="X88" t="str">
            <v>Speed Review</v>
          </cell>
          <cell r="Y88">
            <v>41684</v>
          </cell>
          <cell r="Z88">
            <v>41712</v>
          </cell>
          <cell r="AA88">
            <v>41708</v>
          </cell>
          <cell r="AB88">
            <v>41710</v>
          </cell>
          <cell r="AC88" t="str">
            <v>SCC-215F-M235</v>
          </cell>
          <cell r="AI88">
            <v>41739</v>
          </cell>
          <cell r="AJ88">
            <v>41741</v>
          </cell>
          <cell r="AM88">
            <v>41877</v>
          </cell>
          <cell r="AN88">
            <v>41894</v>
          </cell>
          <cell r="AO88">
            <v>41991</v>
          </cell>
          <cell r="AP88">
            <v>41992</v>
          </cell>
          <cell r="AQ88" t="str">
            <v>M235D</v>
          </cell>
          <cell r="AR88">
            <v>10.56</v>
          </cell>
          <cell r="AS88">
            <v>4</v>
          </cell>
          <cell r="AX88">
            <v>42130</v>
          </cell>
          <cell r="AY88">
            <v>42376</v>
          </cell>
          <cell r="AZ88">
            <v>42163</v>
          </cell>
          <cell r="BA88" t="str">
            <v>*</v>
          </cell>
          <cell r="BM88">
            <v>42376</v>
          </cell>
          <cell r="BS88">
            <v>42947</v>
          </cell>
          <cell r="BT88">
            <v>42953</v>
          </cell>
          <cell r="CB88">
            <v>14.56</v>
          </cell>
          <cell r="CC88">
            <v>-85.44</v>
          </cell>
        </row>
        <row r="89">
          <cell r="E89" t="str">
            <v>TI004235</v>
          </cell>
          <cell r="F89" t="str">
            <v>North Street, Wiveliscombe</v>
          </cell>
          <cell r="G89" t="str">
            <v>North Street</v>
          </cell>
          <cell r="H89" t="str">
            <v>Taunton Deane</v>
          </cell>
          <cell r="I89" t="str">
            <v>Wellington without</v>
          </cell>
          <cell r="K89" t="str">
            <v>James Hunt</v>
          </cell>
          <cell r="L89" t="str">
            <v>James Hunt</v>
          </cell>
          <cell r="M89" t="str">
            <v>Construction</v>
          </cell>
          <cell r="N89" t="str">
            <v>ME</v>
          </cell>
          <cell r="O89" t="str">
            <v>In House</v>
          </cell>
          <cell r="P89" t="str">
            <v>Pedestrian Improvements</v>
          </cell>
          <cell r="Q89" t="str">
            <v>Link</v>
          </cell>
          <cell r="R89" t="str">
            <v>Pedestrian safety and crossing improvements.</v>
          </cell>
          <cell r="S89">
            <v>65</v>
          </cell>
          <cell r="T89">
            <v>65</v>
          </cell>
          <cell r="U89">
            <v>42923</v>
          </cell>
          <cell r="Y89">
            <v>41698</v>
          </cell>
          <cell r="AA89">
            <v>41717</v>
          </cell>
          <cell r="AJ89" t="str">
            <v>25/08/2014 and addendum 25/05/2016</v>
          </cell>
          <cell r="AK89">
            <v>42515</v>
          </cell>
          <cell r="AM89">
            <v>42551</v>
          </cell>
          <cell r="AN89">
            <v>42583</v>
          </cell>
          <cell r="AO89">
            <v>42579</v>
          </cell>
          <cell r="AP89">
            <v>42592</v>
          </cell>
          <cell r="AR89">
            <v>4.5</v>
          </cell>
          <cell r="BA89" t="str">
            <v>*</v>
          </cell>
          <cell r="BI89">
            <v>43146</v>
          </cell>
          <cell r="BJ89">
            <v>43180</v>
          </cell>
          <cell r="BN89">
            <v>43694</v>
          </cell>
          <cell r="BO89" t="str">
            <v>XCON2048</v>
          </cell>
          <cell r="BP89">
            <v>1.9630000000000001</v>
          </cell>
          <cell r="BU89">
            <v>3.2949999999999999</v>
          </cell>
        </row>
        <row r="90">
          <cell r="E90" t="str">
            <v>TI004236</v>
          </cell>
          <cell r="F90" t="str">
            <v>Oake - traffic calming and pedestrian safety improvements</v>
          </cell>
          <cell r="G90" t="str">
            <v>Main road through Oake, in the vicinity of the primary school</v>
          </cell>
          <cell r="H90" t="str">
            <v xml:space="preserve">Taunton Deane </v>
          </cell>
          <cell r="I90" t="str">
            <v>Upper Tone</v>
          </cell>
          <cell r="J90" t="str">
            <v>Oake</v>
          </cell>
          <cell r="K90" t="str">
            <v>James Hunt</v>
          </cell>
          <cell r="L90" t="str">
            <v>James Hunt</v>
          </cell>
          <cell r="M90" t="str">
            <v>Complete</v>
          </cell>
          <cell r="N90" t="str">
            <v>ME</v>
          </cell>
          <cell r="O90" t="str">
            <v>In House</v>
          </cell>
          <cell r="P90" t="str">
            <v>Pedestrian Improvements</v>
          </cell>
          <cell r="Q90" t="str">
            <v>Link</v>
          </cell>
          <cell r="R90" t="str">
            <v>Pedestrian crossing and mini roundabout on the road through Oake  near to the school as drivers do not identify the crossing point for the school.  Mini roundabout will slow vehicles near appraoch to school.</v>
          </cell>
          <cell r="T90">
            <v>85</v>
          </cell>
          <cell r="U90">
            <v>42587</v>
          </cell>
          <cell r="V90">
            <v>85</v>
          </cell>
          <cell r="X90" t="str">
            <v>Pedestrian Crossing/ Refuge facilities</v>
          </cell>
          <cell r="Y90">
            <v>41696</v>
          </cell>
          <cell r="Z90">
            <v>41722</v>
          </cell>
          <cell r="AA90">
            <v>41722</v>
          </cell>
          <cell r="AB90">
            <v>41725</v>
          </cell>
          <cell r="AC90" t="str">
            <v>SCC-223F-M237</v>
          </cell>
          <cell r="AI90">
            <v>41865</v>
          </cell>
          <cell r="AJ90">
            <v>41888</v>
          </cell>
          <cell r="AM90">
            <v>42432</v>
          </cell>
          <cell r="AN90">
            <v>42452</v>
          </cell>
          <cell r="AR90">
            <v>8.0939999999999994</v>
          </cell>
          <cell r="AS90">
            <v>2.9</v>
          </cell>
          <cell r="AT90">
            <v>50</v>
          </cell>
          <cell r="AU90">
            <v>20</v>
          </cell>
          <cell r="AX90">
            <v>42439</v>
          </cell>
          <cell r="AY90">
            <v>42802</v>
          </cell>
          <cell r="AZ90">
            <v>42640</v>
          </cell>
          <cell r="BA90">
            <v>42632</v>
          </cell>
          <cell r="BH90">
            <v>42439</v>
          </cell>
          <cell r="BI90">
            <v>42726</v>
          </cell>
          <cell r="BN90">
            <v>43658</v>
          </cell>
          <cell r="BO90" t="str">
            <v>XCON2035</v>
          </cell>
          <cell r="BP90">
            <v>11.090999999999999</v>
          </cell>
          <cell r="BU90">
            <v>6.97</v>
          </cell>
          <cell r="BV90">
            <v>80.994</v>
          </cell>
          <cell r="CB90">
            <v>-4.0060000000000002</v>
          </cell>
        </row>
        <row r="91">
          <cell r="E91" t="str">
            <v>TI004237</v>
          </cell>
          <cell r="F91" t="str">
            <v>Freedom Avenue, Yeovil - traffic calming</v>
          </cell>
          <cell r="H91" t="str">
            <v>South Somerset</v>
          </cell>
          <cell r="I91" t="str">
            <v>Yeovil West</v>
          </cell>
          <cell r="J91" t="str">
            <v>Yeovil</v>
          </cell>
          <cell r="K91" t="str">
            <v>Jane Lock</v>
          </cell>
          <cell r="L91" t="str">
            <v>Jane Lock</v>
          </cell>
          <cell r="M91" t="str">
            <v>Complete</v>
          </cell>
          <cell r="N91" t="str">
            <v>ME</v>
          </cell>
          <cell r="P91" t="str">
            <v>Traffic Calming</v>
          </cell>
          <cell r="Q91" t="str">
            <v>Link</v>
          </cell>
          <cell r="R91" t="str">
            <v>20mph zone to be extended</v>
          </cell>
          <cell r="S91">
            <v>70</v>
          </cell>
          <cell r="U91">
            <v>42262</v>
          </cell>
          <cell r="V91">
            <v>70</v>
          </cell>
          <cell r="X91" t="str">
            <v>Traffic Calming</v>
          </cell>
          <cell r="Y91">
            <v>41696</v>
          </cell>
          <cell r="Z91">
            <v>41723</v>
          </cell>
          <cell r="AA91">
            <v>41722</v>
          </cell>
          <cell r="AB91">
            <v>41725</v>
          </cell>
          <cell r="AC91" t="str">
            <v>SCC-224F-M240</v>
          </cell>
          <cell r="AI91">
            <v>41809</v>
          </cell>
          <cell r="AJ91">
            <v>41832</v>
          </cell>
          <cell r="AM91">
            <v>41953</v>
          </cell>
          <cell r="AN91">
            <v>41978</v>
          </cell>
          <cell r="AP91">
            <v>42033</v>
          </cell>
          <cell r="AQ91" t="str">
            <v>SCC-224D-M240</v>
          </cell>
          <cell r="AR91">
            <v>3.6680000000000001</v>
          </cell>
          <cell r="AS91">
            <v>2.5</v>
          </cell>
          <cell r="AT91">
            <v>43.2</v>
          </cell>
          <cell r="BA91">
            <v>42165</v>
          </cell>
          <cell r="BB91">
            <v>42195</v>
          </cell>
          <cell r="BM91">
            <v>0</v>
          </cell>
          <cell r="BN91">
            <v>42338</v>
          </cell>
          <cell r="BO91" t="str">
            <v>RCON2074</v>
          </cell>
          <cell r="BP91">
            <v>19.7</v>
          </cell>
          <cell r="BS91">
            <v>42422</v>
          </cell>
          <cell r="BT91">
            <v>42447</v>
          </cell>
          <cell r="BU91">
            <v>11.327</v>
          </cell>
          <cell r="CB91">
            <v>25.867999999999999</v>
          </cell>
        </row>
        <row r="92">
          <cell r="E92" t="str">
            <v>TI004238</v>
          </cell>
          <cell r="F92" t="str">
            <v>Preston Grove and Huish, Yeovil - traffic calming</v>
          </cell>
          <cell r="G92" t="str">
            <v>Entire length of Preston Grove including Huish, Yeovil</v>
          </cell>
          <cell r="H92" t="str">
            <v>South Somerset</v>
          </cell>
          <cell r="I92" t="str">
            <v>Yeovil West and Yeovil South</v>
          </cell>
          <cell r="J92" t="str">
            <v>Yeovil</v>
          </cell>
          <cell r="K92" t="str">
            <v>Jane Lock and Dave Greene</v>
          </cell>
          <cell r="L92" t="str">
            <v>Jane Lock and Dave Greene</v>
          </cell>
          <cell r="M92" t="str">
            <v>Construction</v>
          </cell>
          <cell r="N92" t="str">
            <v>ME</v>
          </cell>
          <cell r="O92" t="str">
            <v>In House</v>
          </cell>
          <cell r="P92" t="str">
            <v>Traffic Calming</v>
          </cell>
          <cell r="Q92" t="str">
            <v>Link</v>
          </cell>
          <cell r="R92" t="str">
            <v>Traffic calming measures</v>
          </cell>
          <cell r="T92">
            <v>90</v>
          </cell>
          <cell r="U92">
            <v>42587</v>
          </cell>
          <cell r="V92">
            <v>90</v>
          </cell>
          <cell r="X92" t="str">
            <v>Traffic Calming</v>
          </cell>
          <cell r="Y92">
            <v>41698</v>
          </cell>
          <cell r="Z92">
            <v>41723</v>
          </cell>
          <cell r="AA92">
            <v>41725</v>
          </cell>
          <cell r="AB92">
            <v>41729</v>
          </cell>
          <cell r="AC92" t="str">
            <v>SCC-228F-M241</v>
          </cell>
          <cell r="AI92">
            <v>41823</v>
          </cell>
          <cell r="AJ92">
            <v>41928</v>
          </cell>
          <cell r="AK92">
            <v>42236</v>
          </cell>
          <cell r="AR92">
            <v>1.6679999999999999</v>
          </cell>
          <cell r="AT92">
            <v>80</v>
          </cell>
          <cell r="BA92" t="str">
            <v>*</v>
          </cell>
          <cell r="BM92">
            <v>0</v>
          </cell>
          <cell r="BN92" t="str">
            <v>14/18/19</v>
          </cell>
          <cell r="BO92" t="str">
            <v>XCON2041</v>
          </cell>
          <cell r="BP92">
            <v>19.835999999999999</v>
          </cell>
          <cell r="BQ92">
            <v>50.603999999999999</v>
          </cell>
          <cell r="BU92">
            <v>66.012</v>
          </cell>
        </row>
        <row r="93">
          <cell r="E93" t="str">
            <v>TI004239</v>
          </cell>
          <cell r="F93" t="str">
            <v>Brompton Regis - measures to reduce the impact of HGVs</v>
          </cell>
          <cell r="G93" t="str">
            <v>Near the churchyard</v>
          </cell>
          <cell r="H93" t="str">
            <v>West Somerset</v>
          </cell>
          <cell r="I93" t="str">
            <v>Dulverton and Exmoor</v>
          </cell>
          <cell r="J93" t="str">
            <v>Brompton Regis</v>
          </cell>
          <cell r="K93" t="str">
            <v>Frances Nicholson</v>
          </cell>
          <cell r="L93" t="str">
            <v>Frances Nicholson</v>
          </cell>
          <cell r="M93" t="str">
            <v>Complete</v>
          </cell>
          <cell r="N93" t="str">
            <v>ME</v>
          </cell>
          <cell r="P93" t="str">
            <v>Traffic Management</v>
          </cell>
          <cell r="Q93" t="str">
            <v>Link</v>
          </cell>
          <cell r="R93" t="str">
            <v>Protect access for residents and businesses as well as the house that gets damaged by setting back churchyard wall</v>
          </cell>
          <cell r="T93">
            <v>2</v>
          </cell>
          <cell r="U93">
            <v>41848</v>
          </cell>
          <cell r="V93">
            <v>2</v>
          </cell>
          <cell r="X93" t="str">
            <v>Traffic Management</v>
          </cell>
          <cell r="Y93">
            <v>41696</v>
          </cell>
          <cell r="Z93">
            <v>41722</v>
          </cell>
          <cell r="AA93">
            <v>41716</v>
          </cell>
          <cell r="AB93">
            <v>41719</v>
          </cell>
          <cell r="AC93" t="str">
            <v>SCC-220F-M247</v>
          </cell>
          <cell r="AI93">
            <v>41760</v>
          </cell>
          <cell r="AJ93">
            <v>41791</v>
          </cell>
          <cell r="AK93">
            <v>42222</v>
          </cell>
          <cell r="AR93">
            <v>0.65800000000000003</v>
          </cell>
          <cell r="AS93">
            <v>2</v>
          </cell>
          <cell r="BM93">
            <v>0</v>
          </cell>
        </row>
        <row r="94">
          <cell r="E94" t="str">
            <v>TI004240</v>
          </cell>
          <cell r="F94" t="str">
            <v>Bove Town, Glastonbury - review of parking area</v>
          </cell>
          <cell r="G94" t="str">
            <v>Bove Town, Glastonbury near Gospell Hall</v>
          </cell>
          <cell r="H94" t="str">
            <v>Mendip</v>
          </cell>
          <cell r="I94" t="str">
            <v>Glastonbury and Street</v>
          </cell>
          <cell r="J94" t="str">
            <v>Glastonbury</v>
          </cell>
          <cell r="K94" t="str">
            <v>Alan Gloak</v>
          </cell>
          <cell r="L94" t="str">
            <v>Terry Naper and Alan Gloak</v>
          </cell>
          <cell r="M94" t="str">
            <v>Complete</v>
          </cell>
          <cell r="N94" t="str">
            <v>ME</v>
          </cell>
          <cell r="P94" t="str">
            <v>Road Safety</v>
          </cell>
          <cell r="Q94" t="str">
            <v>Link</v>
          </cell>
          <cell r="R94" t="str">
            <v>Lower kerb and remove tree to create parking area</v>
          </cell>
          <cell r="T94">
            <v>35</v>
          </cell>
          <cell r="U94">
            <v>42587</v>
          </cell>
          <cell r="V94">
            <v>35</v>
          </cell>
          <cell r="X94" t="str">
            <v>Parking</v>
          </cell>
          <cell r="Y94">
            <v>41696</v>
          </cell>
          <cell r="Z94">
            <v>41723</v>
          </cell>
          <cell r="AA94">
            <v>41716</v>
          </cell>
          <cell r="AB94">
            <v>41719</v>
          </cell>
          <cell r="AC94" t="str">
            <v>SCC-220F-M250</v>
          </cell>
          <cell r="AI94">
            <v>41837</v>
          </cell>
          <cell r="AJ94">
            <v>41855</v>
          </cell>
          <cell r="AK94">
            <v>42313</v>
          </cell>
          <cell r="AM94">
            <v>42425</v>
          </cell>
          <cell r="AN94">
            <v>42449</v>
          </cell>
          <cell r="AO94">
            <v>42440</v>
          </cell>
          <cell r="AP94">
            <v>42482</v>
          </cell>
          <cell r="AR94">
            <v>5.4</v>
          </cell>
          <cell r="AS94">
            <v>3.35</v>
          </cell>
          <cell r="AT94">
            <v>25</v>
          </cell>
          <cell r="AX94">
            <v>42447</v>
          </cell>
          <cell r="AY94">
            <v>42711</v>
          </cell>
          <cell r="AZ94">
            <v>42503</v>
          </cell>
          <cell r="BA94">
            <v>42527</v>
          </cell>
          <cell r="BB94">
            <v>42548</v>
          </cell>
          <cell r="BC94">
            <v>42552</v>
          </cell>
          <cell r="BD94">
            <v>42506</v>
          </cell>
          <cell r="BI94">
            <v>42628</v>
          </cell>
          <cell r="BK94">
            <v>42698</v>
          </cell>
          <cell r="BM94">
            <v>42711</v>
          </cell>
          <cell r="BN94">
            <v>43006</v>
          </cell>
          <cell r="BO94" t="str">
            <v>TCON2048</v>
          </cell>
          <cell r="BP94">
            <v>32.210999999999999</v>
          </cell>
          <cell r="BS94">
            <v>42810</v>
          </cell>
          <cell r="BT94">
            <v>42837</v>
          </cell>
          <cell r="BU94">
            <v>60.545000000000002</v>
          </cell>
        </row>
        <row r="95">
          <cell r="E95" t="str">
            <v>TI004241</v>
          </cell>
          <cell r="F95" t="str">
            <v>Lime Street / Mill Lane, Nether Stowey - improved pedestrian facilities</v>
          </cell>
          <cell r="G95" t="str">
            <v>Lime Street / Mill Lane, Nether Stowey</v>
          </cell>
          <cell r="H95" t="str">
            <v>Sedgemoor</v>
          </cell>
          <cell r="I95" t="str">
            <v>Cannington</v>
          </cell>
          <cell r="J95" t="str">
            <v>Nether Stowey</v>
          </cell>
          <cell r="K95" t="str">
            <v>John Edney</v>
          </cell>
          <cell r="L95" t="str">
            <v>John Edney</v>
          </cell>
          <cell r="M95" t="str">
            <v>Complete</v>
          </cell>
          <cell r="N95" t="str">
            <v>ME</v>
          </cell>
          <cell r="P95" t="str">
            <v>Pedestrian Improvements</v>
          </cell>
          <cell r="Q95" t="str">
            <v>Link</v>
          </cell>
          <cell r="R95" t="str">
            <v>Pedestrian safety</v>
          </cell>
          <cell r="T95">
            <v>100</v>
          </cell>
          <cell r="U95">
            <v>41981</v>
          </cell>
          <cell r="V95">
            <v>100</v>
          </cell>
          <cell r="X95" t="str">
            <v>Footways</v>
          </cell>
          <cell r="Y95">
            <v>41698</v>
          </cell>
          <cell r="Z95">
            <v>41723</v>
          </cell>
          <cell r="AA95">
            <v>41725</v>
          </cell>
          <cell r="AB95">
            <v>41729</v>
          </cell>
          <cell r="AC95" t="str">
            <v>SCC-226F-M254</v>
          </cell>
          <cell r="AI95">
            <v>41789</v>
          </cell>
          <cell r="AJ95">
            <v>41798</v>
          </cell>
          <cell r="AN95">
            <v>42037</v>
          </cell>
          <cell r="AP95">
            <v>42089</v>
          </cell>
          <cell r="AX95">
            <v>42066</v>
          </cell>
          <cell r="AY95">
            <v>42747</v>
          </cell>
          <cell r="AZ95">
            <v>42586</v>
          </cell>
          <cell r="BA95">
            <v>42587</v>
          </cell>
          <cell r="BB95">
            <v>42608</v>
          </cell>
          <cell r="BD95">
            <v>42507</v>
          </cell>
          <cell r="BI95">
            <v>42668</v>
          </cell>
          <cell r="BM95">
            <v>42747</v>
          </cell>
          <cell r="BN95">
            <v>42986</v>
          </cell>
          <cell r="BO95" t="str">
            <v>TCON2046</v>
          </cell>
          <cell r="BP95">
            <v>51.947000000000003</v>
          </cell>
          <cell r="BS95">
            <v>42671</v>
          </cell>
          <cell r="BT95">
            <v>42684</v>
          </cell>
          <cell r="BU95">
            <v>78.381</v>
          </cell>
          <cell r="BV95">
            <v>43238</v>
          </cell>
          <cell r="CK95" t="str">
            <v>EWN issued 11.03.16  Programme to be revised</v>
          </cell>
        </row>
        <row r="96">
          <cell r="E96" t="str">
            <v>TI004243</v>
          </cell>
          <cell r="F96" t="str">
            <v>Church Street, Minehead - upgrade footpath and steps</v>
          </cell>
          <cell r="G96" t="str">
            <v>Church Street, Minehead between 'The Tallet' and 'Robin Hill'</v>
          </cell>
          <cell r="H96" t="str">
            <v>West Somerset</v>
          </cell>
          <cell r="I96" t="str">
            <v>Minehead</v>
          </cell>
          <cell r="J96" t="str">
            <v>Minehead</v>
          </cell>
          <cell r="K96" t="str">
            <v>Terry Venner</v>
          </cell>
          <cell r="L96" t="str">
            <v>Terry Venner</v>
          </cell>
          <cell r="M96" t="str">
            <v>Complete</v>
          </cell>
          <cell r="N96" t="str">
            <v>ME</v>
          </cell>
          <cell r="P96" t="str">
            <v>Pedestrian Improvements</v>
          </cell>
          <cell r="Q96" t="str">
            <v>Link</v>
          </cell>
          <cell r="R96" t="str">
            <v>Upgrade footpath and steps to improve link to Town Centre</v>
          </cell>
          <cell r="S96">
            <v>30</v>
          </cell>
          <cell r="U96">
            <v>42412</v>
          </cell>
          <cell r="V96">
            <v>30</v>
          </cell>
          <cell r="X96" t="str">
            <v>Footways</v>
          </cell>
          <cell r="Y96">
            <v>41696</v>
          </cell>
          <cell r="Z96">
            <v>41724</v>
          </cell>
          <cell r="AA96">
            <v>41716</v>
          </cell>
          <cell r="AB96">
            <v>41719</v>
          </cell>
          <cell r="AC96" t="str">
            <v>SCC-220F-M256</v>
          </cell>
          <cell r="AI96">
            <v>41767</v>
          </cell>
          <cell r="AJ96">
            <v>41798</v>
          </cell>
          <cell r="AN96">
            <v>41697</v>
          </cell>
          <cell r="AP96">
            <v>42136</v>
          </cell>
          <cell r="AR96">
            <v>1.1299999999999999</v>
          </cell>
          <cell r="AT96">
            <v>5</v>
          </cell>
          <cell r="AU96">
            <v>2</v>
          </cell>
          <cell r="AX96">
            <v>42062</v>
          </cell>
          <cell r="AY96">
            <v>42284</v>
          </cell>
          <cell r="BA96">
            <v>42153</v>
          </cell>
          <cell r="BB96">
            <v>42185</v>
          </cell>
          <cell r="BM96">
            <v>42284</v>
          </cell>
          <cell r="BN96">
            <v>42380</v>
          </cell>
          <cell r="BO96" t="str">
            <v>RCON2097</v>
          </cell>
          <cell r="BP96">
            <v>3.43</v>
          </cell>
          <cell r="BR96">
            <v>14</v>
          </cell>
          <cell r="BS96">
            <v>42569</v>
          </cell>
          <cell r="BT96">
            <v>42587</v>
          </cell>
          <cell r="BU96">
            <v>36.204999999999998</v>
          </cell>
        </row>
        <row r="97">
          <cell r="E97" t="str">
            <v>TI004244</v>
          </cell>
          <cell r="F97" t="str">
            <v>New Street, Wells - Pedestrian and traffic management measures</v>
          </cell>
          <cell r="G97" t="str">
            <v>New Street, Wells</v>
          </cell>
          <cell r="H97" t="str">
            <v>Mendip</v>
          </cell>
          <cell r="I97" t="str">
            <v>Wells</v>
          </cell>
          <cell r="J97" t="str">
            <v>Wells</v>
          </cell>
          <cell r="K97" t="str">
            <v>John Osman</v>
          </cell>
          <cell r="L97" t="str">
            <v>John Osman</v>
          </cell>
          <cell r="M97" t="str">
            <v>Complete</v>
          </cell>
          <cell r="N97" t="str">
            <v>KJ</v>
          </cell>
          <cell r="P97" t="str">
            <v>Traffic Management</v>
          </cell>
          <cell r="Q97" t="str">
            <v>Link</v>
          </cell>
          <cell r="R97" t="str">
            <v>Improvements to the roundabout and speed reduction, insertion of safety rails</v>
          </cell>
          <cell r="S97">
            <v>30</v>
          </cell>
          <cell r="U97">
            <v>41809</v>
          </cell>
          <cell r="V97">
            <v>30</v>
          </cell>
          <cell r="X97" t="str">
            <v>Traffic Management</v>
          </cell>
          <cell r="Y97">
            <v>41684</v>
          </cell>
          <cell r="Z97">
            <v>41712</v>
          </cell>
          <cell r="AA97">
            <v>41708</v>
          </cell>
          <cell r="AB97">
            <v>41710</v>
          </cell>
          <cell r="AC97" t="str">
            <v>SCC-217F-M258</v>
          </cell>
          <cell r="AD97">
            <v>0.98799999999999999</v>
          </cell>
          <cell r="AF97">
            <v>0.374</v>
          </cell>
          <cell r="AG97">
            <v>41709</v>
          </cell>
          <cell r="AH97">
            <v>41732</v>
          </cell>
          <cell r="AJ97">
            <v>41744</v>
          </cell>
          <cell r="AL97">
            <v>-12</v>
          </cell>
          <cell r="AM97">
            <v>41827</v>
          </cell>
          <cell r="AN97">
            <v>41848</v>
          </cell>
          <cell r="AO97">
            <v>41870</v>
          </cell>
          <cell r="AP97">
            <v>41877</v>
          </cell>
          <cell r="AQ97" t="str">
            <v>SCC-268D-M258</v>
          </cell>
          <cell r="AR97">
            <v>3.39</v>
          </cell>
          <cell r="AS97">
            <v>3.5</v>
          </cell>
          <cell r="AT97">
            <v>28</v>
          </cell>
          <cell r="AU97">
            <v>10</v>
          </cell>
          <cell r="AX97">
            <v>41796</v>
          </cell>
          <cell r="AY97">
            <v>42186</v>
          </cell>
          <cell r="AZ97">
            <v>42311</v>
          </cell>
          <cell r="BA97">
            <v>41968</v>
          </cell>
          <cell r="BB97">
            <v>41983</v>
          </cell>
          <cell r="BD97">
            <v>42111</v>
          </cell>
          <cell r="BE97" t="str">
            <v>y</v>
          </cell>
          <cell r="BM97">
            <v>42186</v>
          </cell>
          <cell r="BN97">
            <v>42188</v>
          </cell>
          <cell r="BO97" t="str">
            <v>RCON2047</v>
          </cell>
          <cell r="BP97">
            <v>4.1369999999999996</v>
          </cell>
          <cell r="BQ97">
            <v>9.1940000000000008</v>
          </cell>
          <cell r="BR97">
            <v>3.5089999999999999</v>
          </cell>
          <cell r="BS97">
            <v>42282</v>
          </cell>
          <cell r="BT97">
            <v>42300</v>
          </cell>
          <cell r="BU97">
            <v>0.95399999999999996</v>
          </cell>
          <cell r="BX97">
            <v>42618</v>
          </cell>
          <cell r="BY97">
            <v>42657</v>
          </cell>
          <cell r="CA97">
            <v>42709</v>
          </cell>
          <cell r="CB97">
            <v>19.593000000000004</v>
          </cell>
          <cell r="CC97">
            <v>-10.406999999999996</v>
          </cell>
          <cell r="CH97" t="str">
            <v>Detailed Design</v>
          </cell>
          <cell r="CI97">
            <v>42114</v>
          </cell>
        </row>
        <row r="98">
          <cell r="E98" t="str">
            <v>TI004245</v>
          </cell>
          <cell r="F98" t="str">
            <v>Milton Lane, Wells - improved pedestrian facilities</v>
          </cell>
          <cell r="G98" t="str">
            <v>Milton Lane, Wells</v>
          </cell>
          <cell r="H98" t="str">
            <v>Mendip</v>
          </cell>
          <cell r="I98" t="str">
            <v>Wells</v>
          </cell>
          <cell r="J98" t="str">
            <v>Wells</v>
          </cell>
          <cell r="K98" t="str">
            <v>John Osman</v>
          </cell>
          <cell r="L98" t="str">
            <v>John Osman</v>
          </cell>
          <cell r="M98" t="str">
            <v>Complete</v>
          </cell>
          <cell r="N98" t="str">
            <v>KJ</v>
          </cell>
          <cell r="P98" t="str">
            <v>Pedestrian Improvements</v>
          </cell>
          <cell r="Q98" t="str">
            <v>Link</v>
          </cell>
          <cell r="R98" t="str">
            <v>Improve pedestrian and speed safety</v>
          </cell>
          <cell r="S98">
            <v>60</v>
          </cell>
          <cell r="T98">
            <v>150</v>
          </cell>
          <cell r="U98" t="str">
            <v>19/06/2014
35k at Sept 15
additional £115K HISP 12 Feb 16</v>
          </cell>
          <cell r="V98">
            <v>210</v>
          </cell>
          <cell r="X98" t="str">
            <v>Footways</v>
          </cell>
          <cell r="Y98">
            <v>41684</v>
          </cell>
          <cell r="Z98">
            <v>41712</v>
          </cell>
          <cell r="AA98">
            <v>41708</v>
          </cell>
          <cell r="AB98">
            <v>41710</v>
          </cell>
          <cell r="AC98" t="str">
            <v>SCC-214F-M259</v>
          </cell>
          <cell r="AD98">
            <v>0.998</v>
          </cell>
          <cell r="AG98">
            <v>41709</v>
          </cell>
          <cell r="AH98">
            <v>41725</v>
          </cell>
          <cell r="AJ98">
            <v>41732</v>
          </cell>
          <cell r="AL98">
            <v>-7</v>
          </cell>
          <cell r="AM98">
            <v>41827</v>
          </cell>
          <cell r="AO98">
            <v>41920</v>
          </cell>
          <cell r="AP98">
            <v>41963</v>
          </cell>
          <cell r="AQ98" t="str">
            <v>SCC-273D-M259</v>
          </cell>
          <cell r="AR98">
            <v>24.202999999999999</v>
          </cell>
          <cell r="AS98">
            <v>3</v>
          </cell>
          <cell r="AT98">
            <v>170</v>
          </cell>
          <cell r="AU98">
            <v>20</v>
          </cell>
          <cell r="AX98">
            <v>41831</v>
          </cell>
          <cell r="AY98">
            <v>42740</v>
          </cell>
          <cell r="AZ98">
            <v>42075</v>
          </cell>
          <cell r="BA98">
            <v>42076</v>
          </cell>
          <cell r="BB98">
            <v>42093</v>
          </cell>
          <cell r="BC98">
            <v>42107</v>
          </cell>
          <cell r="BD98">
            <v>42158</v>
          </cell>
          <cell r="BE98" t="str">
            <v>y</v>
          </cell>
          <cell r="BH98">
            <v>42561</v>
          </cell>
          <cell r="BM98">
            <v>42740</v>
          </cell>
          <cell r="BN98">
            <v>42744</v>
          </cell>
          <cell r="BO98" t="str">
            <v>SCON2079</v>
          </cell>
          <cell r="BP98">
            <v>82.454999999999998</v>
          </cell>
          <cell r="BS98">
            <v>42690</v>
          </cell>
          <cell r="BT98">
            <v>42717</v>
          </cell>
          <cell r="BU98">
            <v>217.97300000000001</v>
          </cell>
          <cell r="BV98">
            <v>42930</v>
          </cell>
          <cell r="BX98">
            <v>43432</v>
          </cell>
          <cell r="BY98">
            <v>43524</v>
          </cell>
          <cell r="CB98">
            <v>67.203000000000003</v>
          </cell>
          <cell r="CC98">
            <v>-142.797</v>
          </cell>
          <cell r="CI98">
            <v>42075</v>
          </cell>
        </row>
        <row r="99">
          <cell r="E99" t="str">
            <v>TI004246</v>
          </cell>
          <cell r="F99" t="str">
            <v>B3153 between Clanville, Alford and Lovington - Speed reduction measures and pedestrian safety improvements</v>
          </cell>
          <cell r="G99" t="str">
            <v xml:space="preserve">B3153 - twixt Clanville / Alford and Lovington </v>
          </cell>
          <cell r="H99" t="str">
            <v>South Somerset</v>
          </cell>
          <cell r="I99" t="str">
            <v>Castle Cary</v>
          </cell>
          <cell r="J99" t="str">
            <v>Various</v>
          </cell>
          <cell r="K99" t="str">
            <v>Mike Lewis</v>
          </cell>
          <cell r="L99" t="str">
            <v>Mike Lewis</v>
          </cell>
          <cell r="M99" t="str">
            <v>Complete</v>
          </cell>
          <cell r="N99" t="str">
            <v>KJ</v>
          </cell>
          <cell r="P99" t="str">
            <v>Speed Review</v>
          </cell>
          <cell r="Q99" t="str">
            <v>Link</v>
          </cell>
          <cell r="R99" t="str">
            <v>speed reduction / traffic calming / improved pedestrian access</v>
          </cell>
          <cell r="T99">
            <v>65</v>
          </cell>
          <cell r="U99">
            <v>42587</v>
          </cell>
          <cell r="V99">
            <v>65</v>
          </cell>
          <cell r="X99" t="str">
            <v>Speed Review</v>
          </cell>
          <cell r="Y99">
            <v>41738</v>
          </cell>
          <cell r="Z99">
            <v>41758</v>
          </cell>
          <cell r="AA99">
            <v>41934</v>
          </cell>
          <cell r="AB99">
            <v>41964</v>
          </cell>
          <cell r="AC99" t="str">
            <v>SCC-278F-M260</v>
          </cell>
          <cell r="AD99">
            <v>4.9489999999999998</v>
          </cell>
          <cell r="AE99">
            <v>0.8</v>
          </cell>
          <cell r="AG99">
            <v>41904</v>
          </cell>
          <cell r="AH99">
            <v>42040</v>
          </cell>
          <cell r="AI99" t="str">
            <v>return delayed until 15/07/15</v>
          </cell>
          <cell r="AJ99">
            <v>42202</v>
          </cell>
          <cell r="AL99">
            <v>-162</v>
          </cell>
          <cell r="AM99" t="str">
            <v xml:space="preserve">               </v>
          </cell>
          <cell r="AR99">
            <v>5.9</v>
          </cell>
          <cell r="AT99">
            <v>50</v>
          </cell>
          <cell r="AX99">
            <v>42440</v>
          </cell>
          <cell r="AY99">
            <v>42782</v>
          </cell>
          <cell r="AZ99">
            <v>42508</v>
          </cell>
          <cell r="BA99">
            <v>42524</v>
          </cell>
          <cell r="BB99">
            <v>42537</v>
          </cell>
          <cell r="BC99">
            <v>42653</v>
          </cell>
          <cell r="BD99">
            <v>42559</v>
          </cell>
          <cell r="BE99" t="str">
            <v>y</v>
          </cell>
          <cell r="BI99">
            <v>42706</v>
          </cell>
          <cell r="BM99">
            <v>42782</v>
          </cell>
          <cell r="BN99">
            <v>42793</v>
          </cell>
          <cell r="BO99" t="str">
            <v>SCON2084</v>
          </cell>
          <cell r="BP99">
            <v>34.131</v>
          </cell>
          <cell r="BS99">
            <v>42900</v>
          </cell>
          <cell r="BT99">
            <v>42928</v>
          </cell>
          <cell r="BU99">
            <v>36.929000000000002</v>
          </cell>
          <cell r="CB99">
            <v>55.9</v>
          </cell>
          <cell r="CC99">
            <v>-9.1000000000000014</v>
          </cell>
        </row>
        <row r="100">
          <cell r="E100" t="str">
            <v>TI004249</v>
          </cell>
          <cell r="F100" t="str">
            <v>Old Road, Odcombe inc j/w Camp Road - traffic calming and pedestrian safety improvements</v>
          </cell>
          <cell r="G100" t="str">
            <v>Camp Road / Old Road junction and Old Road, Odcombe</v>
          </cell>
          <cell r="H100" t="str">
            <v>South Somerset</v>
          </cell>
          <cell r="I100" t="str">
            <v>Coker</v>
          </cell>
          <cell r="J100" t="str">
            <v>Odcombe</v>
          </cell>
          <cell r="K100" t="str">
            <v>Marcus Fysh</v>
          </cell>
          <cell r="L100" t="str">
            <v>Marcus Fysh</v>
          </cell>
          <cell r="M100" t="str">
            <v>Complete</v>
          </cell>
          <cell r="N100" t="str">
            <v>KJ</v>
          </cell>
          <cell r="P100" t="str">
            <v>Pedestrian Improvements</v>
          </cell>
          <cell r="Q100" t="str">
            <v>Link</v>
          </cell>
          <cell r="R100" t="str">
            <v>traffic calming and pedestrian safety</v>
          </cell>
          <cell r="T100">
            <v>100</v>
          </cell>
          <cell r="U100">
            <v>42587</v>
          </cell>
          <cell r="V100">
            <v>100</v>
          </cell>
          <cell r="X100" t="str">
            <v>Footways</v>
          </cell>
          <cell r="Y100">
            <v>41740</v>
          </cell>
          <cell r="Z100">
            <v>41759</v>
          </cell>
          <cell r="AA100">
            <v>41934</v>
          </cell>
          <cell r="AB100">
            <v>41964</v>
          </cell>
          <cell r="AC100" t="str">
            <v>SCC-277F-M265</v>
          </cell>
          <cell r="AD100">
            <v>5.1909999999999998</v>
          </cell>
          <cell r="AE100">
            <v>1.45</v>
          </cell>
          <cell r="AG100">
            <v>41904</v>
          </cell>
          <cell r="AH100">
            <v>42129</v>
          </cell>
          <cell r="AJ100">
            <v>42178</v>
          </cell>
          <cell r="AL100">
            <v>-49</v>
          </cell>
          <cell r="AR100">
            <v>7.89</v>
          </cell>
          <cell r="AT100">
            <v>45</v>
          </cell>
          <cell r="AU100">
            <v>40</v>
          </cell>
          <cell r="AX100">
            <v>42543</v>
          </cell>
          <cell r="AY100">
            <v>42738</v>
          </cell>
          <cell r="AZ100">
            <v>42583</v>
          </cell>
          <cell r="BA100">
            <v>42590</v>
          </cell>
          <cell r="BB100">
            <v>42615</v>
          </cell>
          <cell r="BE100">
            <v>42809</v>
          </cell>
          <cell r="BG100">
            <v>42882</v>
          </cell>
          <cell r="BM100">
            <v>42738</v>
          </cell>
          <cell r="BN100">
            <v>43014</v>
          </cell>
          <cell r="BO100" t="str">
            <v>TCON2050</v>
          </cell>
          <cell r="BP100">
            <v>41.08</v>
          </cell>
          <cell r="BU100">
            <v>59.47</v>
          </cell>
          <cell r="BV100">
            <v>43307</v>
          </cell>
          <cell r="BX100">
            <v>43418</v>
          </cell>
          <cell r="BY100">
            <v>43501</v>
          </cell>
          <cell r="BZ100">
            <v>43501</v>
          </cell>
          <cell r="CB100">
            <v>92.89</v>
          </cell>
          <cell r="CC100">
            <v>-7.1099999999999994</v>
          </cell>
        </row>
        <row r="101">
          <cell r="E101" t="str">
            <v>TI004252</v>
          </cell>
          <cell r="F101" t="str">
            <v>Greenway Road Taunton - upgrade of puffin to toucan crossing</v>
          </cell>
          <cell r="G101" t="str">
            <v>The Avenue &amp; Greenway Road, Taunton</v>
          </cell>
          <cell r="H101" t="str">
            <v>Taunton Deane</v>
          </cell>
          <cell r="I101" t="str">
            <v>Bishops Hull &amp; Taunton West</v>
          </cell>
          <cell r="J101" t="str">
            <v>N/A</v>
          </cell>
          <cell r="K101" t="str">
            <v>Officer</v>
          </cell>
          <cell r="L101" t="str">
            <v>Justine Clayton</v>
          </cell>
          <cell r="M101" t="str">
            <v>Complete</v>
          </cell>
          <cell r="N101" t="str">
            <v>ME</v>
          </cell>
          <cell r="O101" t="str">
            <v>In House</v>
          </cell>
          <cell r="P101" t="str">
            <v>Traffic Management</v>
          </cell>
          <cell r="Q101" t="str">
            <v>link</v>
          </cell>
          <cell r="R101" t="str">
            <v>Adoption of private road, conversion of crossing from Pelican to Toucan</v>
          </cell>
          <cell r="S101">
            <v>53</v>
          </cell>
          <cell r="T101">
            <v>22.55</v>
          </cell>
          <cell r="U101" t="str">
            <v>28/07/2014 and 13/11/2014</v>
          </cell>
          <cell r="V101">
            <v>75.55</v>
          </cell>
          <cell r="X101" t="str">
            <v>Traffic Management</v>
          </cell>
          <cell r="Y101">
            <v>41698</v>
          </cell>
          <cell r="Z101">
            <v>41724</v>
          </cell>
          <cell r="AA101">
            <v>41731</v>
          </cell>
          <cell r="AB101">
            <v>41733</v>
          </cell>
          <cell r="AC101" t="str">
            <v>SCC-237F-O232</v>
          </cell>
          <cell r="AI101">
            <v>41796</v>
          </cell>
          <cell r="AJ101">
            <v>41803</v>
          </cell>
          <cell r="AM101">
            <v>41849</v>
          </cell>
          <cell r="AN101">
            <v>41877</v>
          </cell>
          <cell r="AO101">
            <v>41955</v>
          </cell>
          <cell r="AP101">
            <v>41957</v>
          </cell>
          <cell r="AQ101" t="str">
            <v>SCC-237D-O232</v>
          </cell>
          <cell r="AR101">
            <v>7.95</v>
          </cell>
          <cell r="AS101">
            <v>6</v>
          </cell>
          <cell r="AT101">
            <v>61.6</v>
          </cell>
          <cell r="AX101">
            <v>41955</v>
          </cell>
          <cell r="AY101">
            <v>42356</v>
          </cell>
          <cell r="AZ101">
            <v>42139</v>
          </cell>
          <cell r="BD101">
            <v>42228</v>
          </cell>
          <cell r="BM101">
            <v>42356</v>
          </cell>
          <cell r="BN101">
            <v>43312</v>
          </cell>
          <cell r="BO101" t="str">
            <v>WCON2046</v>
          </cell>
          <cell r="BP101">
            <v>48.906999999999996</v>
          </cell>
          <cell r="BQ101">
            <v>123</v>
          </cell>
          <cell r="BS101">
            <v>43374</v>
          </cell>
          <cell r="BU101">
            <v>119.56399999999999</v>
          </cell>
        </row>
        <row r="102">
          <cell r="E102" t="str">
            <v>TI004254</v>
          </cell>
          <cell r="F102" t="str">
            <v>St James Street</v>
          </cell>
          <cell r="M102" t="str">
            <v>Other</v>
          </cell>
          <cell r="N102" t="str">
            <v>JG</v>
          </cell>
          <cell r="Q102" t="str">
            <v>Link</v>
          </cell>
        </row>
        <row r="103">
          <cell r="E103" t="str">
            <v>TI004257</v>
          </cell>
          <cell r="F103" t="str">
            <v>A371 Wincanton to Rodney Stoke</v>
          </cell>
          <cell r="H103" t="str">
            <v>South Somerset/ Sedgemoor/ Mendip</v>
          </cell>
          <cell r="I103" t="str">
            <v>Various</v>
          </cell>
          <cell r="J103" t="str">
            <v>Various</v>
          </cell>
          <cell r="K103" t="str">
            <v>Officer</v>
          </cell>
          <cell r="L103" t="str">
            <v>Various</v>
          </cell>
          <cell r="M103" t="str">
            <v>Complete</v>
          </cell>
          <cell r="N103" t="str">
            <v>KJ</v>
          </cell>
          <cell r="P103" t="str">
            <v>Road Safety</v>
          </cell>
          <cell r="Q103" t="str">
            <v>Link</v>
          </cell>
          <cell r="S103">
            <v>60</v>
          </cell>
          <cell r="T103">
            <v>170</v>
          </cell>
          <cell r="U103" t="str">
            <v>28/07/2014
March 16</v>
          </cell>
          <cell r="V103">
            <v>230</v>
          </cell>
          <cell r="X103" t="str">
            <v>Road Safety</v>
          </cell>
          <cell r="Z103" t="str">
            <v>N/A</v>
          </cell>
          <cell r="AA103" t="str">
            <v>N/A</v>
          </cell>
          <cell r="AB103" t="str">
            <v>N/A</v>
          </cell>
          <cell r="AC103" t="str">
            <v>N/A</v>
          </cell>
          <cell r="AD103" t="str">
            <v>N/A</v>
          </cell>
          <cell r="AE103" t="str">
            <v>N/A</v>
          </cell>
          <cell r="AF103" t="str">
            <v>N/A</v>
          </cell>
          <cell r="AG103" t="str">
            <v>N/A</v>
          </cell>
          <cell r="AH103" t="str">
            <v>N/A</v>
          </cell>
          <cell r="AI103" t="str">
            <v>N/A</v>
          </cell>
          <cell r="AJ103" t="str">
            <v>N/A</v>
          </cell>
          <cell r="AK103" t="str">
            <v>N/A</v>
          </cell>
          <cell r="AL103" t="str">
            <v>N/A</v>
          </cell>
          <cell r="AM103" t="str">
            <v>Y</v>
          </cell>
          <cell r="AN103">
            <v>41735</v>
          </cell>
          <cell r="AO103">
            <v>41814</v>
          </cell>
          <cell r="AP103">
            <v>41843</v>
          </cell>
          <cell r="AQ103" t="str">
            <v>SCC-260D-O211</v>
          </cell>
          <cell r="AR103">
            <v>28.866</v>
          </cell>
          <cell r="AS103">
            <v>3.3</v>
          </cell>
          <cell r="AT103">
            <v>60</v>
          </cell>
          <cell r="AX103">
            <v>41843</v>
          </cell>
          <cell r="AY103">
            <v>42170</v>
          </cell>
          <cell r="BB103" t="str">
            <v>N/A</v>
          </cell>
          <cell r="BC103" t="str">
            <v>N/A</v>
          </cell>
          <cell r="BE103">
            <v>42374</v>
          </cell>
          <cell r="BF103">
            <v>42404</v>
          </cell>
          <cell r="BG103">
            <v>42580</v>
          </cell>
          <cell r="BH103">
            <v>42580</v>
          </cell>
          <cell r="BM103">
            <v>42170</v>
          </cell>
          <cell r="BN103" t="str">
            <v>12/11/2015 
07/12/2015
18/12/2015</v>
          </cell>
          <cell r="BO103" t="str">
            <v>RCON2065 (1) RCON2079 (4) RCON2081 (3)
SCON2002 (2)</v>
          </cell>
          <cell r="BP103" t="str">
            <v>78.876
25.446
28.913
72.577</v>
          </cell>
          <cell r="BU103">
            <v>194.43199999999999</v>
          </cell>
          <cell r="BX103" t="str">
            <v>14/11/18 (x4)</v>
          </cell>
          <cell r="BY103" t="str">
            <v>20/02/19 22/03/19 (x2)</v>
          </cell>
          <cell r="CB103">
            <v>92.165999999999997</v>
          </cell>
          <cell r="CC103">
            <v>-137.834</v>
          </cell>
          <cell r="CG103">
            <v>43834</v>
          </cell>
        </row>
        <row r="104">
          <cell r="E104" t="str">
            <v>TI004258</v>
          </cell>
          <cell r="F104" t="str">
            <v>Wills Road</v>
          </cell>
          <cell r="H104" t="str">
            <v>Sedgemoor</v>
          </cell>
          <cell r="K104" t="str">
            <v>Member</v>
          </cell>
          <cell r="L104" t="str">
            <v>Leigh Redman</v>
          </cell>
          <cell r="M104" t="str">
            <v>Complete</v>
          </cell>
          <cell r="N104" t="str">
            <v>ME</v>
          </cell>
          <cell r="Q104" t="str">
            <v>Link</v>
          </cell>
          <cell r="S104">
            <v>20</v>
          </cell>
          <cell r="U104">
            <v>42412</v>
          </cell>
          <cell r="X104" t="str">
            <v>Traffic Calming</v>
          </cell>
          <cell r="AA104">
            <v>41969</v>
          </cell>
          <cell r="AB104">
            <v>41975</v>
          </cell>
          <cell r="AC104" t="str">
            <v>SCC-279F-M228</v>
          </cell>
          <cell r="AD104">
            <v>0.91600000000000004</v>
          </cell>
          <cell r="AE104">
            <v>1.5</v>
          </cell>
          <cell r="AG104">
            <v>41971</v>
          </cell>
          <cell r="AH104">
            <v>42041</v>
          </cell>
          <cell r="AI104">
            <v>42041</v>
          </cell>
          <cell r="AJ104">
            <v>42012</v>
          </cell>
          <cell r="AR104">
            <v>4.5659999999999998</v>
          </cell>
          <cell r="AS104">
            <v>0.8</v>
          </cell>
          <cell r="AT104">
            <v>11.923999999999999</v>
          </cell>
          <cell r="AX104">
            <v>42327</v>
          </cell>
          <cell r="AY104">
            <v>42521</v>
          </cell>
          <cell r="AZ104">
            <v>42360</v>
          </cell>
          <cell r="BD104">
            <v>42444</v>
          </cell>
          <cell r="BM104">
            <v>42521</v>
          </cell>
          <cell r="BO104" t="str">
            <v>SCON2058</v>
          </cell>
          <cell r="BP104">
            <v>13.792</v>
          </cell>
          <cell r="BQ104">
            <v>17.803000000000001</v>
          </cell>
          <cell r="BS104">
            <v>42612</v>
          </cell>
          <cell r="BT104">
            <v>42643</v>
          </cell>
          <cell r="BU104">
            <v>16.977</v>
          </cell>
          <cell r="CB104">
            <v>23.169</v>
          </cell>
          <cell r="CC104">
            <v>23.169</v>
          </cell>
        </row>
        <row r="105">
          <cell r="E105" t="str">
            <v>TI004259</v>
          </cell>
          <cell r="F105" t="str">
            <v>Westover Green Traffic Management</v>
          </cell>
          <cell r="H105" t="str">
            <v>Sedgemoor</v>
          </cell>
          <cell r="K105" t="str">
            <v>Ann Bown</v>
          </cell>
          <cell r="L105" t="str">
            <v>Ann Bown</v>
          </cell>
          <cell r="M105" t="str">
            <v>Complete</v>
          </cell>
          <cell r="N105" t="str">
            <v>KJ</v>
          </cell>
          <cell r="P105" t="str">
            <v>Traffic Management</v>
          </cell>
          <cell r="Q105" t="str">
            <v>Link</v>
          </cell>
          <cell r="T105">
            <v>75</v>
          </cell>
          <cell r="U105">
            <v>42587</v>
          </cell>
          <cell r="V105">
            <v>75</v>
          </cell>
          <cell r="X105" t="str">
            <v>Traffic Management</v>
          </cell>
          <cell r="Y105">
            <v>41857</v>
          </cell>
          <cell r="Z105">
            <v>41871</v>
          </cell>
          <cell r="AA105">
            <v>41960</v>
          </cell>
          <cell r="AB105">
            <v>41977</v>
          </cell>
          <cell r="AC105" t="str">
            <v>SCC-282F-M217</v>
          </cell>
          <cell r="AD105">
            <v>4.585</v>
          </cell>
          <cell r="AE105">
            <v>1.2</v>
          </cell>
          <cell r="AG105">
            <v>41913</v>
          </cell>
          <cell r="AH105">
            <v>42100</v>
          </cell>
          <cell r="AL105">
            <v>42100</v>
          </cell>
          <cell r="AM105">
            <v>42334</v>
          </cell>
          <cell r="AR105">
            <v>10.795</v>
          </cell>
          <cell r="AS105">
            <v>1.2</v>
          </cell>
          <cell r="AT105">
            <v>65</v>
          </cell>
          <cell r="AX105">
            <v>42390</v>
          </cell>
          <cell r="AY105">
            <v>42566</v>
          </cell>
          <cell r="AZ105">
            <v>42482</v>
          </cell>
          <cell r="BA105">
            <v>42482</v>
          </cell>
          <cell r="BB105">
            <v>42502</v>
          </cell>
          <cell r="BC105">
            <v>42503</v>
          </cell>
          <cell r="BD105">
            <v>42585</v>
          </cell>
          <cell r="BE105">
            <v>42594</v>
          </cell>
          <cell r="BG105">
            <v>42740</v>
          </cell>
          <cell r="BM105">
            <v>42566</v>
          </cell>
          <cell r="BN105">
            <v>42639</v>
          </cell>
          <cell r="BO105" t="str">
            <v>SCON2059</v>
          </cell>
          <cell r="BP105">
            <v>36.902999999999999</v>
          </cell>
          <cell r="BQ105">
            <v>60.732999999999997</v>
          </cell>
          <cell r="BR105">
            <v>7</v>
          </cell>
          <cell r="BS105">
            <v>42702</v>
          </cell>
          <cell r="BT105">
            <v>42727</v>
          </cell>
          <cell r="BU105">
            <v>55.673000000000002</v>
          </cell>
          <cell r="BV105">
            <v>42727</v>
          </cell>
          <cell r="BX105">
            <v>43432</v>
          </cell>
          <cell r="BY105">
            <v>43483</v>
          </cell>
          <cell r="CA105">
            <v>43501</v>
          </cell>
          <cell r="CB105">
            <v>79.727999999999994</v>
          </cell>
          <cell r="CC105">
            <v>4.7279999999999944</v>
          </cell>
          <cell r="CG105">
            <v>43848</v>
          </cell>
        </row>
        <row r="106">
          <cell r="E106" t="str">
            <v>TI004261/
MN004131</v>
          </cell>
          <cell r="F106" t="str">
            <v>Misterton Phase 2 pedestrian crossing</v>
          </cell>
          <cell r="H106" t="str">
            <v>South Somerset</v>
          </cell>
          <cell r="K106" t="str">
            <v>John Dyke</v>
          </cell>
          <cell r="L106" t="str">
            <v>John Dyke</v>
          </cell>
          <cell r="M106" t="str">
            <v>Complete</v>
          </cell>
          <cell r="N106" t="str">
            <v>JG</v>
          </cell>
          <cell r="P106" t="str">
            <v>Pedestrian Improvements</v>
          </cell>
          <cell r="Q106" t="str">
            <v>Link</v>
          </cell>
          <cell r="R106" t="str">
            <v>Additional funding to achieve pedestrian crossing in pahse 2 of Hmister TM scheme.  Other works developr funded - funds currently with SSDC</v>
          </cell>
          <cell r="S106">
            <v>45</v>
          </cell>
          <cell r="T106">
            <v>85</v>
          </cell>
          <cell r="U106" t="str">
            <v>19/06/2014
july 16</v>
          </cell>
          <cell r="V106">
            <v>130</v>
          </cell>
          <cell r="X106" t="str">
            <v>Pedestrian Crossing/ Refuge facilities</v>
          </cell>
          <cell r="AM106">
            <v>41852</v>
          </cell>
          <cell r="AN106">
            <v>41869</v>
          </cell>
          <cell r="AR106">
            <v>6.59</v>
          </cell>
          <cell r="AS106">
            <v>1.85</v>
          </cell>
          <cell r="AT106">
            <v>116</v>
          </cell>
          <cell r="AV106">
            <v>1.5</v>
          </cell>
          <cell r="AX106">
            <v>41985</v>
          </cell>
          <cell r="AY106">
            <v>42276</v>
          </cell>
          <cell r="BM106">
            <v>42276</v>
          </cell>
          <cell r="BN106">
            <v>42493</v>
          </cell>
          <cell r="BO106" t="str">
            <v>SCON2036</v>
          </cell>
          <cell r="BP106">
            <v>46.469000000000001</v>
          </cell>
          <cell r="BQ106">
            <v>109.67</v>
          </cell>
          <cell r="BR106">
            <v>34.399000000000001</v>
          </cell>
          <cell r="BS106">
            <v>42576</v>
          </cell>
          <cell r="BT106">
            <v>42615</v>
          </cell>
          <cell r="BU106">
            <v>119.331</v>
          </cell>
          <cell r="BZ106">
            <v>42814</v>
          </cell>
          <cell r="CB106">
            <v>125.94</v>
          </cell>
          <cell r="CC106">
            <v>-4.0600000000000023</v>
          </cell>
        </row>
        <row r="107">
          <cell r="E107" t="str">
            <v>TI004262</v>
          </cell>
          <cell r="F107" t="str">
            <v>Longforth Road, Wellington junction improvements</v>
          </cell>
          <cell r="H107" t="str">
            <v>Taunton Deane</v>
          </cell>
          <cell r="K107" t="str">
            <v>Andrew Govier</v>
          </cell>
          <cell r="L107" t="str">
            <v>Andrew Govier</v>
          </cell>
          <cell r="M107" t="str">
            <v>Complete</v>
          </cell>
          <cell r="N107" t="str">
            <v>KJ</v>
          </cell>
          <cell r="P107" t="str">
            <v>Junction Improvements</v>
          </cell>
          <cell r="Q107" t="str">
            <v>Link</v>
          </cell>
          <cell r="R107" t="str">
            <v>Improvements to junction</v>
          </cell>
          <cell r="X107" t="str">
            <v>Junction Improvements</v>
          </cell>
          <cell r="AY107">
            <v>42545</v>
          </cell>
          <cell r="AZ107">
            <v>42438</v>
          </cell>
          <cell r="BA107">
            <v>42432</v>
          </cell>
          <cell r="BB107">
            <v>42468</v>
          </cell>
          <cell r="BC107">
            <v>42475</v>
          </cell>
          <cell r="BD107">
            <v>42482</v>
          </cell>
          <cell r="BM107">
            <v>42545</v>
          </cell>
          <cell r="BN107">
            <v>42713</v>
          </cell>
          <cell r="BO107" t="str">
            <v>SCON2077</v>
          </cell>
          <cell r="BP107">
            <v>5.2619999999999996</v>
          </cell>
          <cell r="BS107">
            <v>42632</v>
          </cell>
          <cell r="BT107">
            <v>42650</v>
          </cell>
          <cell r="BU107">
            <v>5.9790000000000001</v>
          </cell>
          <cell r="CG107">
            <v>43834</v>
          </cell>
        </row>
        <row r="108">
          <cell r="E108" t="str">
            <v>TI004264</v>
          </cell>
          <cell r="F108" t="str">
            <v>Wincanton Town Centre 20mph (zone)</v>
          </cell>
          <cell r="G108" t="str">
            <v>Wincanton Town Centre</v>
          </cell>
          <cell r="H108" t="str">
            <v>South Somerset</v>
          </cell>
          <cell r="I108" t="str">
            <v>Wincanton</v>
          </cell>
          <cell r="K108" t="str">
            <v>Anna Groskop</v>
          </cell>
          <cell r="L108" t="str">
            <v>Anna Groskop</v>
          </cell>
          <cell r="M108" t="str">
            <v>On Hold</v>
          </cell>
          <cell r="N108" t="str">
            <v>SL</v>
          </cell>
          <cell r="O108" t="str">
            <v>WSP</v>
          </cell>
          <cell r="P108" t="str">
            <v>Speed Review</v>
          </cell>
          <cell r="Q108" t="str">
            <v>Link</v>
          </cell>
          <cell r="R108" t="str">
            <v>Implementation of 20mph zone</v>
          </cell>
          <cell r="S108">
            <v>35</v>
          </cell>
          <cell r="V108">
            <v>35</v>
          </cell>
          <cell r="X108" t="str">
            <v>20mph speed limit</v>
          </cell>
          <cell r="AM108">
            <v>42522</v>
          </cell>
          <cell r="AN108">
            <v>42555</v>
          </cell>
          <cell r="AO108">
            <v>42613</v>
          </cell>
          <cell r="AP108">
            <v>42620</v>
          </cell>
          <cell r="AR108">
            <v>13.375999999999999</v>
          </cell>
          <cell r="AS108">
            <v>2</v>
          </cell>
          <cell r="AX108">
            <v>42627</v>
          </cell>
          <cell r="AY108">
            <v>43027</v>
          </cell>
          <cell r="BM108">
            <v>43027</v>
          </cell>
          <cell r="BS108">
            <v>43140</v>
          </cell>
          <cell r="BT108">
            <v>43167</v>
          </cell>
          <cell r="CC108">
            <v>19.624000000000002</v>
          </cell>
        </row>
        <row r="109">
          <cell r="E109" t="str">
            <v>TI004265</v>
          </cell>
          <cell r="F109" t="str">
            <v>Middle Way, Taunton - Bus Stop Improvements</v>
          </cell>
          <cell r="G109" t="str">
            <v>Middle Way, Taunton</v>
          </cell>
          <cell r="H109" t="str">
            <v>Taunton Deane</v>
          </cell>
          <cell r="K109" t="str">
            <v>Alan Wedderkopp</v>
          </cell>
          <cell r="L109" t="str">
            <v>Alan Wedderkopp</v>
          </cell>
          <cell r="M109" t="str">
            <v>Complete</v>
          </cell>
          <cell r="N109" t="str">
            <v>KJ</v>
          </cell>
          <cell r="O109" t="str">
            <v>In House</v>
          </cell>
          <cell r="P109" t="str">
            <v>Passenger Transport</v>
          </cell>
          <cell r="Q109" t="str">
            <v>Link</v>
          </cell>
          <cell r="R109" t="str">
            <v>Improvements to existing bus stops</v>
          </cell>
          <cell r="S109">
            <v>30</v>
          </cell>
          <cell r="V109">
            <v>30</v>
          </cell>
          <cell r="AM109">
            <v>42548</v>
          </cell>
          <cell r="AN109">
            <v>42580</v>
          </cell>
          <cell r="AO109">
            <v>42579</v>
          </cell>
          <cell r="AP109">
            <v>42608</v>
          </cell>
          <cell r="AR109">
            <v>3.2509999999999999</v>
          </cell>
          <cell r="AT109">
            <v>15</v>
          </cell>
          <cell r="AX109">
            <v>42548</v>
          </cell>
          <cell r="AY109">
            <v>42688</v>
          </cell>
          <cell r="AZ109" t="str">
            <v>N/A</v>
          </cell>
          <cell r="BA109" t="str">
            <v>N/A</v>
          </cell>
          <cell r="BB109" t="str">
            <v>N/A</v>
          </cell>
          <cell r="BC109" t="str">
            <v>N/A</v>
          </cell>
          <cell r="BD109" t="str">
            <v>N/A</v>
          </cell>
          <cell r="BE109" t="str">
            <v>N/A</v>
          </cell>
          <cell r="BF109" t="str">
            <v>N/A</v>
          </cell>
          <cell r="BG109" t="str">
            <v>N/A</v>
          </cell>
          <cell r="BH109" t="str">
            <v>N/A</v>
          </cell>
          <cell r="BM109">
            <v>42688</v>
          </cell>
          <cell r="BN109">
            <v>42653</v>
          </cell>
          <cell r="BO109" t="str">
            <v>SCON2064</v>
          </cell>
          <cell r="BP109">
            <v>1.51</v>
          </cell>
          <cell r="BS109">
            <v>42723</v>
          </cell>
          <cell r="BT109">
            <v>42734</v>
          </cell>
          <cell r="BU109">
            <v>6.34</v>
          </cell>
          <cell r="BV109">
            <v>42724</v>
          </cell>
          <cell r="BX109" t="str">
            <v>N/A</v>
          </cell>
          <cell r="BY109" t="str">
            <v>N/A</v>
          </cell>
          <cell r="BZ109" t="str">
            <v>N/A</v>
          </cell>
          <cell r="CA109" t="str">
            <v>N/A</v>
          </cell>
          <cell r="CC109">
            <v>11.748999999999999</v>
          </cell>
        </row>
        <row r="110">
          <cell r="E110" t="str">
            <v>TI004266</v>
          </cell>
          <cell r="F110" t="str">
            <v>Honiton Road, Trull, Traffic Calming</v>
          </cell>
          <cell r="G110" t="str">
            <v>Honiton Road from Staplehay</v>
          </cell>
          <cell r="H110" t="str">
            <v>Taunton Deane</v>
          </cell>
          <cell r="J110" t="str">
            <v>Trull</v>
          </cell>
          <cell r="K110" t="str">
            <v>Alan Wedderkopp</v>
          </cell>
          <cell r="L110" t="str">
            <v>Alan Wedderkopp</v>
          </cell>
          <cell r="M110" t="str">
            <v>Complete</v>
          </cell>
          <cell r="N110" t="str">
            <v>KJ</v>
          </cell>
          <cell r="O110" t="str">
            <v>In House</v>
          </cell>
          <cell r="P110" t="str">
            <v>Traffic Calming</v>
          </cell>
          <cell r="Q110" t="str">
            <v>Link</v>
          </cell>
          <cell r="R110" t="str">
            <v>Enhancement of gateway with improved visibility</v>
          </cell>
          <cell r="S110">
            <v>60</v>
          </cell>
          <cell r="V110">
            <v>60</v>
          </cell>
          <cell r="Y110">
            <v>42548</v>
          </cell>
          <cell r="Z110">
            <v>42580</v>
          </cell>
          <cell r="AA110">
            <v>42583</v>
          </cell>
          <cell r="AB110">
            <v>42608</v>
          </cell>
          <cell r="AD110">
            <v>1.5209999999999999</v>
          </cell>
          <cell r="AE110">
            <v>1</v>
          </cell>
          <cell r="AG110" t="str">
            <v>feasibility 15/08/16</v>
          </cell>
          <cell r="AH110" t="str">
            <v>feasibility 21/11/16</v>
          </cell>
          <cell r="AJ110">
            <v>42709</v>
          </cell>
          <cell r="AM110">
            <v>42375</v>
          </cell>
          <cell r="AO110">
            <v>42794</v>
          </cell>
          <cell r="AP110">
            <v>42801</v>
          </cell>
          <cell r="AR110">
            <v>4.55</v>
          </cell>
          <cell r="AT110">
            <v>20</v>
          </cell>
          <cell r="AX110">
            <v>42801</v>
          </cell>
          <cell r="AY110">
            <v>43007</v>
          </cell>
          <cell r="AZ110">
            <v>42843</v>
          </cell>
          <cell r="BA110">
            <v>42873</v>
          </cell>
          <cell r="BB110">
            <v>42902</v>
          </cell>
          <cell r="BC110">
            <v>42909</v>
          </cell>
          <cell r="BD110">
            <v>42923</v>
          </cell>
          <cell r="BE110">
            <v>42930</v>
          </cell>
          <cell r="BF110">
            <v>43039</v>
          </cell>
          <cell r="BG110">
            <v>43105</v>
          </cell>
          <cell r="BI110">
            <v>42962</v>
          </cell>
          <cell r="BM110">
            <v>43007</v>
          </cell>
          <cell r="BO110" t="str">
            <v>WCON2001</v>
          </cell>
          <cell r="BP110">
            <v>13.464</v>
          </cell>
          <cell r="BS110">
            <v>43124</v>
          </cell>
          <cell r="BT110">
            <v>43137</v>
          </cell>
          <cell r="BU110">
            <v>13.311999999999999</v>
          </cell>
          <cell r="BV110">
            <v>43235</v>
          </cell>
          <cell r="BX110">
            <v>43432</v>
          </cell>
          <cell r="CC110">
            <v>32.929000000000002</v>
          </cell>
          <cell r="CG110">
            <v>43847</v>
          </cell>
          <cell r="CH110" t="str">
            <v>Detailed Design</v>
          </cell>
          <cell r="CI110">
            <v>43017</v>
          </cell>
        </row>
        <row r="111">
          <cell r="E111" t="str">
            <v>TI004267</v>
          </cell>
          <cell r="F111" t="str">
            <v>West Somerset Community College, Minehead, pedestrian crossing improvements</v>
          </cell>
          <cell r="G111" t="str">
            <v xml:space="preserve">West Somerset College, A39 Minehead </v>
          </cell>
          <cell r="H111" t="str">
            <v>West Somerset</v>
          </cell>
          <cell r="J111" t="str">
            <v>Minehead</v>
          </cell>
          <cell r="K111" t="str">
            <v>Christine Lawrence/ Terry Venner</v>
          </cell>
          <cell r="L111" t="str">
            <v>Christine Lawrence/ Terry Venner</v>
          </cell>
          <cell r="M111" t="str">
            <v>Construction</v>
          </cell>
          <cell r="N111" t="str">
            <v>AN</v>
          </cell>
          <cell r="O111" t="str">
            <v>In House</v>
          </cell>
          <cell r="P111" t="str">
            <v>Pedestrian Improvements</v>
          </cell>
          <cell r="Q111" t="str">
            <v>Link</v>
          </cell>
          <cell r="R111" t="str">
            <v>Improved pedestrian crossing facilities</v>
          </cell>
          <cell r="S111">
            <v>100</v>
          </cell>
          <cell r="V111">
            <v>100</v>
          </cell>
          <cell r="AJ111">
            <v>42758</v>
          </cell>
          <cell r="AM111">
            <v>42521</v>
          </cell>
          <cell r="AN111">
            <v>42555</v>
          </cell>
          <cell r="AO111">
            <v>42656</v>
          </cell>
          <cell r="AP111">
            <v>42660</v>
          </cell>
          <cell r="AR111">
            <v>9.2850000000000001</v>
          </cell>
          <cell r="AS111">
            <v>3.5</v>
          </cell>
          <cell r="AT111">
            <v>40</v>
          </cell>
          <cell r="AU111">
            <v>15</v>
          </cell>
          <cell r="AW111">
            <v>40</v>
          </cell>
          <cell r="AZ111">
            <v>42888</v>
          </cell>
          <cell r="BC111">
            <v>42912</v>
          </cell>
          <cell r="BN111">
            <v>44246</v>
          </cell>
          <cell r="BO111" t="str">
            <v>YCON2090</v>
          </cell>
          <cell r="BP111">
            <v>65.995000000000005</v>
          </cell>
          <cell r="BQ111">
            <v>96.828000000000003</v>
          </cell>
          <cell r="BS111">
            <v>44320</v>
          </cell>
          <cell r="BT111">
            <v>44357</v>
          </cell>
          <cell r="BW111" t="str">
            <v>Drayton</v>
          </cell>
          <cell r="CC111">
            <v>-7.7849999999999966</v>
          </cell>
        </row>
        <row r="112">
          <cell r="E112" t="str">
            <v>TI004268</v>
          </cell>
          <cell r="F112" t="str">
            <v>Snapant junction road safety improvements</v>
          </cell>
          <cell r="G112" t="str">
            <v>Snap Ant junction, Lopen</v>
          </cell>
          <cell r="H112" t="str">
            <v>South Somerset</v>
          </cell>
          <cell r="J112" t="str">
            <v>Lopen</v>
          </cell>
          <cell r="K112" t="str">
            <v>Christopher Le Hardy</v>
          </cell>
          <cell r="L112" t="str">
            <v>Christopher Le Hardy</v>
          </cell>
          <cell r="M112" t="str">
            <v>Complete</v>
          </cell>
          <cell r="N112" t="str">
            <v>KJ</v>
          </cell>
          <cell r="O112" t="str">
            <v>In House</v>
          </cell>
          <cell r="P112" t="str">
            <v xml:space="preserve">Road Safety </v>
          </cell>
          <cell r="Q112" t="str">
            <v>Link</v>
          </cell>
          <cell r="R112" t="str">
            <v>Speed reduction features required to immprove road safety</v>
          </cell>
          <cell r="S112">
            <v>25</v>
          </cell>
          <cell r="V112">
            <v>25</v>
          </cell>
          <cell r="AM112">
            <v>42522</v>
          </cell>
          <cell r="AN112">
            <v>42555</v>
          </cell>
          <cell r="AO112">
            <v>42598</v>
          </cell>
          <cell r="AP112">
            <v>42625</v>
          </cell>
          <cell r="AR112">
            <v>5.6420000000000003</v>
          </cell>
          <cell r="AX112">
            <v>42613</v>
          </cell>
          <cell r="AY112">
            <v>42864</v>
          </cell>
          <cell r="BD112">
            <v>43746</v>
          </cell>
          <cell r="BE112">
            <v>43749</v>
          </cell>
          <cell r="BF112">
            <v>43797</v>
          </cell>
          <cell r="BG112">
            <v>43840</v>
          </cell>
          <cell r="BI112">
            <v>43119</v>
          </cell>
          <cell r="BJ112">
            <v>43153</v>
          </cell>
          <cell r="BM112">
            <v>42864</v>
          </cell>
          <cell r="BN112">
            <v>40476</v>
          </cell>
          <cell r="BO112" t="str">
            <v>XCON2056</v>
          </cell>
          <cell r="BP112">
            <v>18.885000000000002</v>
          </cell>
          <cell r="BR112">
            <v>5.52</v>
          </cell>
          <cell r="BS112">
            <v>43839</v>
          </cell>
          <cell r="BT112">
            <v>43875</v>
          </cell>
          <cell r="CC112">
            <v>19.358000000000001</v>
          </cell>
        </row>
        <row r="113">
          <cell r="E113" t="str">
            <v>TI004269</v>
          </cell>
          <cell r="F113" t="str">
            <v>Hambridge Primary School pedestrian improvements</v>
          </cell>
          <cell r="G113" t="str">
            <v>Hambridge Primary School to church</v>
          </cell>
          <cell r="H113" t="str">
            <v>South Somerset</v>
          </cell>
          <cell r="J113" t="str">
            <v>Hambridge</v>
          </cell>
          <cell r="K113" t="str">
            <v>Christopher Le Hardy</v>
          </cell>
          <cell r="L113" t="str">
            <v>Christopher Le Hardy</v>
          </cell>
          <cell r="M113" t="str">
            <v>Other</v>
          </cell>
          <cell r="N113" t="str">
            <v>SL</v>
          </cell>
          <cell r="O113" t="str">
            <v>N/A</v>
          </cell>
          <cell r="P113" t="str">
            <v>Pedestrian Improvements</v>
          </cell>
          <cell r="Q113" t="str">
            <v>Link</v>
          </cell>
          <cell r="R113" t="str">
            <v>New footpath to improve pedestrian safety on busy road</v>
          </cell>
          <cell r="S113">
            <v>100</v>
          </cell>
          <cell r="V113">
            <v>100</v>
          </cell>
          <cell r="Y113">
            <v>42522</v>
          </cell>
          <cell r="Z113">
            <v>42555</v>
          </cell>
          <cell r="AA113">
            <v>42627</v>
          </cell>
          <cell r="AB113">
            <v>42629</v>
          </cell>
          <cell r="AI113">
            <v>42692</v>
          </cell>
          <cell r="AJ113">
            <v>42754</v>
          </cell>
          <cell r="CC113">
            <v>100</v>
          </cell>
        </row>
        <row r="114">
          <cell r="E114" t="str">
            <v>TI004270</v>
          </cell>
          <cell r="F114" t="str">
            <v>Greenway/Windmill Hill, North Curry - Pedestrian Improvements and speed reduction</v>
          </cell>
          <cell r="G114" t="str">
            <v>Greenway/ Middle Hill, North Curry</v>
          </cell>
          <cell r="H114" t="str">
            <v>Taunton Deane</v>
          </cell>
          <cell r="J114" t="str">
            <v>North Curry</v>
          </cell>
          <cell r="K114" t="str">
            <v>David Fothergill</v>
          </cell>
          <cell r="L114" t="str">
            <v>David Fothergill</v>
          </cell>
          <cell r="M114" t="str">
            <v>Complete</v>
          </cell>
          <cell r="N114" t="str">
            <v>KJ</v>
          </cell>
          <cell r="O114" t="str">
            <v>WSP</v>
          </cell>
          <cell r="P114" t="str">
            <v>Pedestrian Improvements</v>
          </cell>
          <cell r="Q114" t="str">
            <v>Link</v>
          </cell>
          <cell r="R114" t="str">
            <v>Improved signing and lining, plus new footway</v>
          </cell>
          <cell r="S114">
            <v>75</v>
          </cell>
          <cell r="V114">
            <v>75</v>
          </cell>
          <cell r="Y114">
            <v>42548</v>
          </cell>
          <cell r="Z114">
            <v>42580</v>
          </cell>
          <cell r="AA114">
            <v>42618</v>
          </cell>
          <cell r="AB114">
            <v>42625</v>
          </cell>
          <cell r="AD114">
            <v>5.84</v>
          </cell>
          <cell r="AE114">
            <v>3</v>
          </cell>
          <cell r="AG114" t="str">
            <v>feasibility 20/09/16</v>
          </cell>
          <cell r="AH114" t="str">
            <v>feasibility 25/11/16</v>
          </cell>
          <cell r="AI114">
            <v>42699</v>
          </cell>
          <cell r="AJ114">
            <v>42745</v>
          </cell>
          <cell r="AM114">
            <v>43012</v>
          </cell>
          <cell r="AN114">
            <v>43028</v>
          </cell>
          <cell r="AO114">
            <v>43040</v>
          </cell>
          <cell r="AP114">
            <v>43045</v>
          </cell>
          <cell r="AR114">
            <v>12.23</v>
          </cell>
          <cell r="AT114">
            <v>50</v>
          </cell>
          <cell r="AU114">
            <v>15</v>
          </cell>
          <cell r="AX114">
            <v>43054</v>
          </cell>
          <cell r="AY114">
            <v>43223</v>
          </cell>
          <cell r="AZ114">
            <v>43076</v>
          </cell>
          <cell r="BA114">
            <v>43143</v>
          </cell>
          <cell r="BB114">
            <v>43168</v>
          </cell>
          <cell r="BC114">
            <v>42767</v>
          </cell>
          <cell r="BI114">
            <v>42782</v>
          </cell>
          <cell r="BJ114">
            <v>43448</v>
          </cell>
          <cell r="BM114">
            <v>43223</v>
          </cell>
          <cell r="BN114">
            <v>43559</v>
          </cell>
          <cell r="BO114" t="str">
            <v>XCON2015</v>
          </cell>
          <cell r="BP114">
            <v>63.436999999999998</v>
          </cell>
          <cell r="BQ114">
            <v>83.5</v>
          </cell>
          <cell r="BS114">
            <v>43605</v>
          </cell>
          <cell r="BT114">
            <v>43623</v>
          </cell>
          <cell r="BU114">
            <v>98.412999999999997</v>
          </cell>
          <cell r="CC114">
            <v>-11.069999999999993</v>
          </cell>
        </row>
        <row r="115">
          <cell r="E115" t="str">
            <v>TI004271</v>
          </cell>
          <cell r="F115" t="str">
            <v>Hyde Lane, Creech St Michael pedestrian crossing improvements</v>
          </cell>
          <cell r="G115" t="str">
            <v>Hyde Lane in the vicinty of Creech Primary School</v>
          </cell>
          <cell r="H115" t="str">
            <v>Taunton Deane</v>
          </cell>
          <cell r="J115" t="str">
            <v>Creech St Michael</v>
          </cell>
          <cell r="K115" t="str">
            <v>David Fothergill</v>
          </cell>
          <cell r="L115" t="str">
            <v>David Fothergill</v>
          </cell>
          <cell r="M115" t="str">
            <v>Complete</v>
          </cell>
          <cell r="N115" t="str">
            <v>KJ</v>
          </cell>
          <cell r="O115" t="str">
            <v>In House</v>
          </cell>
          <cell r="P115" t="str">
            <v>Pedestrian Improvements</v>
          </cell>
          <cell r="Q115" t="str">
            <v>Link</v>
          </cell>
          <cell r="R115" t="str">
            <v>Improved pedestrian crossing facilities</v>
          </cell>
          <cell r="S115">
            <v>50</v>
          </cell>
          <cell r="T115">
            <v>30</v>
          </cell>
          <cell r="U115">
            <v>42650</v>
          </cell>
          <cell r="V115">
            <v>80</v>
          </cell>
          <cell r="AM115">
            <v>42548</v>
          </cell>
          <cell r="AN115">
            <v>42580</v>
          </cell>
          <cell r="AO115">
            <v>42636</v>
          </cell>
          <cell r="AP115">
            <v>42640</v>
          </cell>
          <cell r="AR115">
            <v>9.0350000000000001</v>
          </cell>
          <cell r="AS115">
            <v>2.5</v>
          </cell>
          <cell r="AT115">
            <v>50</v>
          </cell>
          <cell r="AU115">
            <v>15</v>
          </cell>
          <cell r="AX115">
            <v>42548</v>
          </cell>
          <cell r="AY115">
            <v>43059</v>
          </cell>
          <cell r="BA115">
            <v>44020</v>
          </cell>
          <cell r="BD115">
            <v>42870</v>
          </cell>
          <cell r="BI115">
            <v>44056</v>
          </cell>
          <cell r="BJ115">
            <v>44067</v>
          </cell>
          <cell r="BL115" t="str">
            <v>Consultation</v>
          </cell>
          <cell r="BM115">
            <v>44134</v>
          </cell>
          <cell r="BN115">
            <v>44133</v>
          </cell>
          <cell r="BO115" t="str">
            <v>YCON2070</v>
          </cell>
          <cell r="BP115">
            <v>29.097999999999999</v>
          </cell>
          <cell r="BS115">
            <v>43158</v>
          </cell>
          <cell r="BT115">
            <v>43185</v>
          </cell>
          <cell r="BW115" t="str">
            <v>Drayton</v>
          </cell>
          <cell r="CC115">
            <v>3.4650000000000034</v>
          </cell>
        </row>
        <row r="116">
          <cell r="E116" t="str">
            <v>TI004272</v>
          </cell>
          <cell r="F116" t="str">
            <v xml:space="preserve">Butchers Bend, East Brent traffic management </v>
          </cell>
          <cell r="G116" t="str">
            <v>Brent Road, East Brent</v>
          </cell>
          <cell r="H116" t="str">
            <v>Sedgemoor</v>
          </cell>
          <cell r="I116" t="str">
            <v>East brent</v>
          </cell>
          <cell r="K116" t="str">
            <v>David Hall</v>
          </cell>
          <cell r="L116" t="str">
            <v>David Hall</v>
          </cell>
          <cell r="M116" t="str">
            <v>Other</v>
          </cell>
          <cell r="N116" t="str">
            <v>KJ</v>
          </cell>
          <cell r="O116" t="str">
            <v>N/A</v>
          </cell>
          <cell r="P116" t="str">
            <v>Traffic Management</v>
          </cell>
          <cell r="Q116" t="str">
            <v>Link</v>
          </cell>
          <cell r="R116" t="str">
            <v>Modification of 90 degree bend</v>
          </cell>
          <cell r="S116">
            <v>40</v>
          </cell>
          <cell r="V116">
            <v>40</v>
          </cell>
          <cell r="Y116">
            <v>42548</v>
          </cell>
          <cell r="Z116">
            <v>42580</v>
          </cell>
          <cell r="AA116">
            <v>42636</v>
          </cell>
          <cell r="AB116">
            <v>42640</v>
          </cell>
          <cell r="AD116">
            <v>1.3</v>
          </cell>
          <cell r="AE116">
            <v>1.5</v>
          </cell>
          <cell r="AG116" t="str">
            <v>feasibility 04/10/16</v>
          </cell>
          <cell r="AH116" t="str">
            <v>feasibility 03/02/17</v>
          </cell>
          <cell r="AX116" t="str">
            <v>feasibility 04/10/16</v>
          </cell>
          <cell r="AY116" t="str">
            <v>feasibility 03/02/17</v>
          </cell>
          <cell r="CC116">
            <v>37.200000000000003</v>
          </cell>
        </row>
        <row r="117">
          <cell r="E117" t="str">
            <v>TI004273</v>
          </cell>
          <cell r="F117" t="str">
            <v>Stock Elms Cottages, Street Road B3151 from Marshall Elm Road Safety Improvements</v>
          </cell>
          <cell r="G117" t="str">
            <v>Stock Elms Cottages, Street Road B3151 from Marshall Elm</v>
          </cell>
          <cell r="H117" t="str">
            <v>South Somerset</v>
          </cell>
          <cell r="J117" t="str">
            <v>Compton Dundon</v>
          </cell>
          <cell r="K117" t="str">
            <v>Dean Ruddle</v>
          </cell>
          <cell r="L117" t="str">
            <v>Dean Ruddle</v>
          </cell>
          <cell r="M117" t="str">
            <v>Complete</v>
          </cell>
          <cell r="N117" t="str">
            <v>JG</v>
          </cell>
          <cell r="O117" t="str">
            <v>In House</v>
          </cell>
          <cell r="P117" t="str">
            <v xml:space="preserve">Road Safety </v>
          </cell>
          <cell r="Q117" t="str">
            <v>Link</v>
          </cell>
          <cell r="R117" t="str">
            <v>Road safety features required on road with frequent collision history</v>
          </cell>
          <cell r="S117">
            <v>20</v>
          </cell>
          <cell r="T117">
            <v>20</v>
          </cell>
          <cell r="U117">
            <v>42650</v>
          </cell>
          <cell r="V117">
            <v>40</v>
          </cell>
          <cell r="AM117">
            <v>42521</v>
          </cell>
          <cell r="AN117">
            <v>42555</v>
          </cell>
          <cell r="AO117" t="str">
            <v>28/07/206</v>
          </cell>
          <cell r="AP117">
            <v>42584</v>
          </cell>
          <cell r="AR117">
            <v>6.4</v>
          </cell>
          <cell r="AS117">
            <v>1</v>
          </cell>
          <cell r="AT117">
            <v>30</v>
          </cell>
          <cell r="AX117">
            <v>42592</v>
          </cell>
          <cell r="AY117">
            <v>42845</v>
          </cell>
          <cell r="BM117">
            <v>42845</v>
          </cell>
          <cell r="BN117">
            <v>42936</v>
          </cell>
          <cell r="BO117" t="str">
            <v>TCON2043</v>
          </cell>
          <cell r="BP117">
            <v>65.516999999999996</v>
          </cell>
          <cell r="BS117">
            <v>43047</v>
          </cell>
          <cell r="BT117">
            <v>43105</v>
          </cell>
          <cell r="BU117">
            <v>60.042999999999999</v>
          </cell>
          <cell r="BV117">
            <v>43104</v>
          </cell>
          <cell r="CC117">
            <v>2.6000000000000014</v>
          </cell>
        </row>
        <row r="118">
          <cell r="E118" t="str">
            <v>TI004274</v>
          </cell>
          <cell r="F118" t="str">
            <v>West Street, Somerton pedestrian improvements (one way)</v>
          </cell>
          <cell r="G118" t="str">
            <v>West Street, Somerton</v>
          </cell>
          <cell r="H118" t="str">
            <v>South Somerset</v>
          </cell>
          <cell r="J118" t="str">
            <v>Somerton</v>
          </cell>
          <cell r="K118" t="str">
            <v>Dean Ruddle</v>
          </cell>
          <cell r="L118" t="str">
            <v>Dean Ruddle</v>
          </cell>
          <cell r="M118" t="str">
            <v>Complete</v>
          </cell>
          <cell r="N118" t="str">
            <v>ME</v>
          </cell>
          <cell r="O118" t="str">
            <v>In House</v>
          </cell>
          <cell r="P118" t="str">
            <v>Traffic Management</v>
          </cell>
          <cell r="Q118" t="str">
            <v>Link</v>
          </cell>
          <cell r="S118">
            <v>70</v>
          </cell>
          <cell r="V118">
            <v>70</v>
          </cell>
          <cell r="Y118">
            <v>42548</v>
          </cell>
          <cell r="Z118">
            <v>42580</v>
          </cell>
          <cell r="AA118">
            <v>42656</v>
          </cell>
          <cell r="AB118">
            <v>42663</v>
          </cell>
          <cell r="AD118">
            <v>2.5139999999999998</v>
          </cell>
          <cell r="AG118" t="str">
            <v>feasibility 31/05/16</v>
          </cell>
          <cell r="AH118" t="str">
            <v>feasibility 23/01/17</v>
          </cell>
          <cell r="AI118">
            <v>42801</v>
          </cell>
          <cell r="AJ118">
            <v>42860</v>
          </cell>
          <cell r="BD118">
            <v>43859</v>
          </cell>
          <cell r="BI118">
            <v>43859</v>
          </cell>
          <cell r="BM118">
            <v>43921</v>
          </cell>
          <cell r="BN118">
            <v>43950</v>
          </cell>
          <cell r="BO118" t="str">
            <v>YCON2036</v>
          </cell>
          <cell r="BP118">
            <v>6.1929999999999996</v>
          </cell>
          <cell r="BR118">
            <v>0.1</v>
          </cell>
          <cell r="BU118">
            <v>9.9309999999999992</v>
          </cell>
          <cell r="BV118">
            <v>44201</v>
          </cell>
          <cell r="BW118" t="str">
            <v>Drayton</v>
          </cell>
          <cell r="CC118">
            <v>67.486000000000004</v>
          </cell>
        </row>
        <row r="119">
          <cell r="E119" t="str">
            <v>TI004275</v>
          </cell>
          <cell r="F119" t="str">
            <v>Thorney Road, Kingsbury Episcopi - Speed reduction measures.</v>
          </cell>
          <cell r="G119" t="str">
            <v>Thorney Road, Kingsbury Episcopi</v>
          </cell>
          <cell r="H119" t="str">
            <v>South Somerset</v>
          </cell>
          <cell r="J119" t="str">
            <v>Burrowhill</v>
          </cell>
          <cell r="K119" t="str">
            <v>Derek Yeomans</v>
          </cell>
          <cell r="L119" t="str">
            <v>Derek Yeomans</v>
          </cell>
          <cell r="M119" t="str">
            <v>Other</v>
          </cell>
          <cell r="N119" t="str">
            <v>ME</v>
          </cell>
          <cell r="O119" t="str">
            <v>Other</v>
          </cell>
          <cell r="P119" t="str">
            <v>Traffic Management</v>
          </cell>
          <cell r="Q119" t="str">
            <v>Link</v>
          </cell>
          <cell r="R119" t="str">
            <v>Speed reduction measures required to improve pedestrian crossing</v>
          </cell>
          <cell r="S119">
            <v>25</v>
          </cell>
          <cell r="V119">
            <v>25</v>
          </cell>
          <cell r="AM119">
            <v>42548</v>
          </cell>
          <cell r="AN119">
            <v>42580</v>
          </cell>
          <cell r="AO119">
            <v>42639</v>
          </cell>
          <cell r="AP119">
            <v>42640</v>
          </cell>
          <cell r="AR119">
            <v>9.0350000000000001</v>
          </cell>
          <cell r="AS119">
            <v>3</v>
          </cell>
          <cell r="AT119">
            <v>15</v>
          </cell>
          <cell r="AX119">
            <v>42548</v>
          </cell>
          <cell r="AY119">
            <v>43175</v>
          </cell>
          <cell r="AZ119">
            <v>42958</v>
          </cell>
          <cell r="BI119">
            <v>43077</v>
          </cell>
          <cell r="BM119">
            <v>43175</v>
          </cell>
          <cell r="BS119">
            <v>43221</v>
          </cell>
          <cell r="BT119">
            <v>43248</v>
          </cell>
          <cell r="CC119">
            <v>-2.0350000000000001</v>
          </cell>
        </row>
        <row r="120">
          <cell r="E120" t="str">
            <v>TI004276</v>
          </cell>
          <cell r="F120" t="str">
            <v>Dulverton 20mph limit</v>
          </cell>
          <cell r="G120" t="str">
            <v>Barle Bridge, Lady Street, Jury Road and Hollam Lane, Dulverton</v>
          </cell>
          <cell r="H120" t="str">
            <v>West Somerset</v>
          </cell>
          <cell r="I120" t="str">
            <v>Dulverton</v>
          </cell>
          <cell r="K120" t="str">
            <v>Frances Nicholson</v>
          </cell>
          <cell r="L120" t="str">
            <v>Frances Nicholson</v>
          </cell>
          <cell r="M120" t="str">
            <v>Complete</v>
          </cell>
          <cell r="N120" t="str">
            <v>KJ</v>
          </cell>
          <cell r="O120" t="str">
            <v>In House</v>
          </cell>
          <cell r="P120" t="str">
            <v>Speed Review</v>
          </cell>
          <cell r="Q120" t="str">
            <v>Link</v>
          </cell>
          <cell r="R120" t="str">
            <v>20mph speed limit to be introduced in Dulverton</v>
          </cell>
          <cell r="S120">
            <v>25</v>
          </cell>
          <cell r="V120">
            <v>25</v>
          </cell>
          <cell r="Y120">
            <v>42522</v>
          </cell>
          <cell r="Z120">
            <v>42555</v>
          </cell>
          <cell r="AA120">
            <v>42661</v>
          </cell>
          <cell r="AB120">
            <v>42662</v>
          </cell>
          <cell r="AI120">
            <v>42766</v>
          </cell>
          <cell r="AJ120">
            <v>42776</v>
          </cell>
          <cell r="AM120">
            <v>42879</v>
          </cell>
          <cell r="AN120">
            <v>42900</v>
          </cell>
          <cell r="AO120">
            <v>42906</v>
          </cell>
          <cell r="AP120">
            <v>42909</v>
          </cell>
          <cell r="AR120">
            <v>5.2759999999999998</v>
          </cell>
          <cell r="AT120">
            <v>14</v>
          </cell>
          <cell r="AU120">
            <v>6</v>
          </cell>
          <cell r="AZ120">
            <v>43748</v>
          </cell>
          <cell r="BA120">
            <v>43852</v>
          </cell>
          <cell r="BB120">
            <v>43864</v>
          </cell>
          <cell r="BC120">
            <v>43873</v>
          </cell>
          <cell r="BE120">
            <v>44008</v>
          </cell>
          <cell r="BF120">
            <v>44075</v>
          </cell>
          <cell r="BG120">
            <v>44105</v>
          </cell>
          <cell r="BI120">
            <v>44008</v>
          </cell>
          <cell r="BJ120">
            <v>44022</v>
          </cell>
          <cell r="BK120">
            <v>44050</v>
          </cell>
          <cell r="BL120" t="str">
            <v>Construction</v>
          </cell>
          <cell r="BN120">
            <v>44068</v>
          </cell>
          <cell r="BO120" t="str">
            <v>YCON2059</v>
          </cell>
          <cell r="BP120">
            <v>1.7310000000000001</v>
          </cell>
          <cell r="BU120">
            <v>2.0009999999999999</v>
          </cell>
          <cell r="BV120">
            <v>44126</v>
          </cell>
          <cell r="CC120">
            <v>-0.2759999999999998</v>
          </cell>
        </row>
        <row r="121">
          <cell r="E121" t="str">
            <v>TI004277</v>
          </cell>
          <cell r="F121" t="str">
            <v>Simonsbath Traffic Management</v>
          </cell>
          <cell r="G121" t="str">
            <v>B3223 Simonsbath</v>
          </cell>
          <cell r="H121" t="str">
            <v>West Somerset</v>
          </cell>
          <cell r="I121" t="str">
            <v>Exmoor</v>
          </cell>
          <cell r="K121" t="str">
            <v>Frances Nicholson</v>
          </cell>
          <cell r="L121" t="str">
            <v>Frances Nicholson</v>
          </cell>
          <cell r="M121" t="str">
            <v>Design</v>
          </cell>
          <cell r="N121" t="str">
            <v>KJ</v>
          </cell>
          <cell r="O121" t="str">
            <v>In House</v>
          </cell>
          <cell r="P121" t="str">
            <v>Traffic Management</v>
          </cell>
          <cell r="Q121" t="str">
            <v>Link</v>
          </cell>
          <cell r="R121" t="str">
            <v>Improved footway or speed limit implementation to help manage traffic issues</v>
          </cell>
          <cell r="S121">
            <v>100</v>
          </cell>
          <cell r="V121">
            <v>100</v>
          </cell>
          <cell r="Y121">
            <v>42522</v>
          </cell>
          <cell r="Z121">
            <v>42555</v>
          </cell>
          <cell r="AA121">
            <v>42661</v>
          </cell>
          <cell r="AB121">
            <v>42662</v>
          </cell>
          <cell r="AJ121">
            <v>42810</v>
          </cell>
          <cell r="AM121">
            <v>42909</v>
          </cell>
          <cell r="AN121">
            <v>42926</v>
          </cell>
          <cell r="AO121">
            <v>42927</v>
          </cell>
          <cell r="AP121">
            <v>42930</v>
          </cell>
          <cell r="AR121">
            <v>7.9809999999999999</v>
          </cell>
          <cell r="AT121">
            <v>98</v>
          </cell>
          <cell r="CC121">
            <v>-5.9809999999999945</v>
          </cell>
        </row>
        <row r="122">
          <cell r="E122" t="str">
            <v>TI004278</v>
          </cell>
          <cell r="F122" t="str">
            <v>B3139 , (B3135 Burnt Wood Crossroads to A37 Old Down Crossroads) Road Safety Improvements</v>
          </cell>
          <cell r="G122" t="str">
            <v xml:space="preserve">B3139 , (B3135 Burnt Wood Crossroads to A37 Old Down Crossroads) </v>
          </cell>
          <cell r="H122" t="str">
            <v>Mendip</v>
          </cell>
          <cell r="J122" t="str">
            <v>Emborough</v>
          </cell>
          <cell r="K122" t="str">
            <v>Harvey Siggs</v>
          </cell>
          <cell r="L122" t="str">
            <v>Harvey Siggs</v>
          </cell>
          <cell r="M122" t="str">
            <v>Design</v>
          </cell>
          <cell r="N122" t="str">
            <v>AN</v>
          </cell>
          <cell r="O122" t="str">
            <v>In House</v>
          </cell>
          <cell r="P122" t="str">
            <v xml:space="preserve">Road Safety </v>
          </cell>
          <cell r="Q122" t="str">
            <v>Link</v>
          </cell>
          <cell r="R122" t="str">
            <v>Road safety improvements required due to traffic issues and frequent collisions</v>
          </cell>
          <cell r="S122">
            <v>60</v>
          </cell>
          <cell r="V122">
            <v>60</v>
          </cell>
          <cell r="AM122">
            <v>42522</v>
          </cell>
          <cell r="AN122">
            <v>42555</v>
          </cell>
          <cell r="AO122">
            <v>42583</v>
          </cell>
          <cell r="AP122">
            <v>42592</v>
          </cell>
          <cell r="AX122">
            <v>42599</v>
          </cell>
          <cell r="AY122">
            <v>42926</v>
          </cell>
          <cell r="BM122">
            <v>42926</v>
          </cell>
          <cell r="BS122">
            <v>43039</v>
          </cell>
          <cell r="BT122">
            <v>43066</v>
          </cell>
          <cell r="CC122">
            <v>60</v>
          </cell>
        </row>
        <row r="123">
          <cell r="E123" t="str">
            <v>TI004279</v>
          </cell>
          <cell r="F123" t="str">
            <v>Chilcompton pedestrian crossing improvements</v>
          </cell>
          <cell r="G123" t="str">
            <v>Chilcompton in the vicinity of the co-op shop</v>
          </cell>
          <cell r="H123" t="str">
            <v>Mendip</v>
          </cell>
          <cell r="J123" t="str">
            <v>Chilcompton</v>
          </cell>
          <cell r="K123" t="str">
            <v>Harvey Siggs</v>
          </cell>
          <cell r="L123" t="str">
            <v>Harvey Siggs</v>
          </cell>
          <cell r="M123" t="str">
            <v>Complete</v>
          </cell>
          <cell r="N123" t="str">
            <v>AN</v>
          </cell>
          <cell r="O123" t="str">
            <v>WSP</v>
          </cell>
          <cell r="P123" t="str">
            <v>Pedestrian Improvements</v>
          </cell>
          <cell r="Q123" t="str">
            <v>Link</v>
          </cell>
          <cell r="R123" t="str">
            <v>Zebra crossing to be installed to improve pedestrian crossing</v>
          </cell>
          <cell r="S123">
            <v>60</v>
          </cell>
          <cell r="V123">
            <v>60</v>
          </cell>
          <cell r="Y123">
            <v>42521</v>
          </cell>
          <cell r="Z123">
            <v>42555</v>
          </cell>
          <cell r="AA123">
            <v>42636</v>
          </cell>
          <cell r="AB123">
            <v>42639</v>
          </cell>
          <cell r="AD123">
            <v>1.3440000000000001</v>
          </cell>
          <cell r="AE123">
            <v>3</v>
          </cell>
          <cell r="AG123">
            <v>42647</v>
          </cell>
          <cell r="AH123">
            <v>42788</v>
          </cell>
          <cell r="AI123">
            <v>42788</v>
          </cell>
          <cell r="AJ123">
            <v>42929</v>
          </cell>
          <cell r="AM123">
            <v>42972</v>
          </cell>
          <cell r="AN123">
            <v>42986</v>
          </cell>
          <cell r="AO123">
            <v>43079</v>
          </cell>
          <cell r="AP123">
            <v>43083</v>
          </cell>
          <cell r="AR123">
            <v>10.492000000000001</v>
          </cell>
          <cell r="AS123">
            <v>0.6</v>
          </cell>
          <cell r="AT123">
            <v>75</v>
          </cell>
          <cell r="AU123">
            <v>15</v>
          </cell>
          <cell r="AX123">
            <v>42982</v>
          </cell>
          <cell r="AY123">
            <v>43745</v>
          </cell>
          <cell r="BA123">
            <v>43311</v>
          </cell>
          <cell r="BI123">
            <v>43186</v>
          </cell>
          <cell r="BK123">
            <v>43250</v>
          </cell>
          <cell r="BL123" t="str">
            <v>Construction</v>
          </cell>
          <cell r="BM123">
            <v>43312</v>
          </cell>
          <cell r="BN123">
            <v>43812</v>
          </cell>
          <cell r="BO123" t="str">
            <v>YCON2032</v>
          </cell>
          <cell r="BP123">
            <v>32.54</v>
          </cell>
          <cell r="BQ123">
            <v>62.487000000000002</v>
          </cell>
          <cell r="BR123">
            <v>11.753</v>
          </cell>
          <cell r="BS123">
            <v>43990</v>
          </cell>
          <cell r="BT123">
            <v>44069</v>
          </cell>
          <cell r="BW123" t="str">
            <v>Bedrock</v>
          </cell>
          <cell r="CC123">
            <v>-45.436000000000007</v>
          </cell>
        </row>
        <row r="124">
          <cell r="E124" t="str">
            <v>TI004280</v>
          </cell>
          <cell r="F124" t="str">
            <v>South Road, Taunton pedestrian crossing improvements</v>
          </cell>
          <cell r="G124" t="str">
            <v xml:space="preserve">South Road </v>
          </cell>
          <cell r="H124" t="str">
            <v>Taunton Deane</v>
          </cell>
          <cell r="I124" t="str">
            <v>Taunton South</v>
          </cell>
          <cell r="K124" t="str">
            <v>Hazel Prior-Sanky</v>
          </cell>
          <cell r="L124" t="str">
            <v>Hazel Prior-Sanky</v>
          </cell>
          <cell r="M124" t="str">
            <v>Complete</v>
          </cell>
          <cell r="N124" t="str">
            <v>ME</v>
          </cell>
          <cell r="O124" t="str">
            <v>WSP</v>
          </cell>
          <cell r="P124" t="str">
            <v>Pedestrian Improvements</v>
          </cell>
          <cell r="Q124" t="str">
            <v>Link</v>
          </cell>
          <cell r="R124" t="str">
            <v>Improved pedestrian crossing facilities</v>
          </cell>
          <cell r="S124">
            <v>49</v>
          </cell>
          <cell r="V124">
            <v>49</v>
          </cell>
          <cell r="Y124">
            <v>42535</v>
          </cell>
          <cell r="AA124">
            <v>42584</v>
          </cell>
          <cell r="AB124">
            <v>42594</v>
          </cell>
          <cell r="AI124">
            <v>42646</v>
          </cell>
          <cell r="AJ124">
            <v>42702</v>
          </cell>
          <cell r="BN124">
            <v>42906</v>
          </cell>
          <cell r="BO124" t="str">
            <v>TCON2040</v>
          </cell>
          <cell r="BP124">
            <v>8.5120000000000005</v>
          </cell>
          <cell r="BU124">
            <v>24.512</v>
          </cell>
          <cell r="CC124">
            <v>49</v>
          </cell>
        </row>
        <row r="125">
          <cell r="E125" t="str">
            <v>TI004281</v>
          </cell>
          <cell r="F125" t="str">
            <v>Taunton South (Hartley Way) - Dropped Crossings</v>
          </cell>
          <cell r="G125" t="str">
            <v>Hartley Way, Taunton</v>
          </cell>
          <cell r="H125" t="str">
            <v>Taunton Deane</v>
          </cell>
          <cell r="K125" t="str">
            <v>Hazel Prior-Sanky</v>
          </cell>
          <cell r="L125" t="str">
            <v>Hazel Prior-Sanky</v>
          </cell>
          <cell r="M125" t="str">
            <v>Complete</v>
          </cell>
          <cell r="N125" t="str">
            <v>ME</v>
          </cell>
          <cell r="O125" t="str">
            <v>In House</v>
          </cell>
          <cell r="P125" t="str">
            <v>Minor Improvements</v>
          </cell>
          <cell r="Q125" t="str">
            <v>Link</v>
          </cell>
          <cell r="R125" t="str">
            <v>Dropped kerbs to be implemented along the road</v>
          </cell>
          <cell r="S125">
            <v>10</v>
          </cell>
          <cell r="V125">
            <v>10</v>
          </cell>
          <cell r="AM125">
            <v>42522</v>
          </cell>
          <cell r="AN125">
            <v>42555</v>
          </cell>
          <cell r="AR125">
            <v>1.88</v>
          </cell>
          <cell r="AT125">
            <v>5</v>
          </cell>
          <cell r="AX125">
            <v>42620</v>
          </cell>
          <cell r="AY125">
            <v>42711</v>
          </cell>
          <cell r="AZ125" t="str">
            <v>x</v>
          </cell>
          <cell r="BA125" t="str">
            <v>x</v>
          </cell>
          <cell r="BI125" t="str">
            <v>x</v>
          </cell>
          <cell r="BK125" t="str">
            <v>x</v>
          </cell>
          <cell r="BM125">
            <v>42711</v>
          </cell>
          <cell r="BN125">
            <v>42653</v>
          </cell>
          <cell r="BO125" t="str">
            <v>SCON2065</v>
          </cell>
          <cell r="BP125">
            <v>4.9720000000000004</v>
          </cell>
          <cell r="BS125">
            <v>42709</v>
          </cell>
          <cell r="BT125">
            <v>42720</v>
          </cell>
          <cell r="BU125">
            <v>10.019</v>
          </cell>
          <cell r="CC125">
            <v>3.12</v>
          </cell>
        </row>
        <row r="126">
          <cell r="E126" t="str">
            <v>TI004282</v>
          </cell>
          <cell r="F126" t="str">
            <v>Doniford Road, Williton pedestrian crossing improvements</v>
          </cell>
          <cell r="G126" t="str">
            <v>Doniford Road near schools</v>
          </cell>
          <cell r="H126" t="str">
            <v>West Somerset</v>
          </cell>
          <cell r="I126" t="str">
            <v>Watchet and Stogursey</v>
          </cell>
          <cell r="J126" t="str">
            <v>Williton</v>
          </cell>
          <cell r="K126" t="str">
            <v>Hugh Davies</v>
          </cell>
          <cell r="L126" t="str">
            <v>Hugh Davies</v>
          </cell>
          <cell r="M126" t="str">
            <v>Complete</v>
          </cell>
          <cell r="N126" t="str">
            <v>ME</v>
          </cell>
          <cell r="O126" t="str">
            <v>In House</v>
          </cell>
          <cell r="P126" t="str">
            <v>Pedestrian Improvements</v>
          </cell>
          <cell r="Q126" t="str">
            <v>Link</v>
          </cell>
          <cell r="R126" t="str">
            <v>Implementation of 20mph zone</v>
          </cell>
          <cell r="S126">
            <v>50</v>
          </cell>
          <cell r="V126">
            <v>50</v>
          </cell>
          <cell r="AM126">
            <v>42522</v>
          </cell>
          <cell r="AN126">
            <v>42555</v>
          </cell>
          <cell r="AX126">
            <v>42641</v>
          </cell>
          <cell r="AY126">
            <v>42908</v>
          </cell>
          <cell r="BM126">
            <v>42908</v>
          </cell>
          <cell r="BN126">
            <v>43443</v>
          </cell>
          <cell r="BO126" t="str">
            <v>WCON2064</v>
          </cell>
          <cell r="BP126">
            <v>4.8090000000000002</v>
          </cell>
          <cell r="BQ126">
            <v>16.849</v>
          </cell>
          <cell r="BS126">
            <v>43021</v>
          </cell>
          <cell r="BT126">
            <v>43048</v>
          </cell>
          <cell r="BU126">
            <v>17.542000000000002</v>
          </cell>
          <cell r="CC126">
            <v>50</v>
          </cell>
        </row>
        <row r="127">
          <cell r="E127" t="str">
            <v>TI004283</v>
          </cell>
          <cell r="F127" t="str">
            <v>Tower Hill, Stogursey improved school safety</v>
          </cell>
          <cell r="G127" t="str">
            <v>Tower Hill, Stogursey</v>
          </cell>
          <cell r="H127" t="str">
            <v>West Somerset</v>
          </cell>
          <cell r="I127" t="str">
            <v>Watchet and Stogursey</v>
          </cell>
          <cell r="J127" t="str">
            <v>Stogursey</v>
          </cell>
          <cell r="K127" t="str">
            <v>Hugh Davies</v>
          </cell>
          <cell r="L127" t="str">
            <v>Hugh Davies</v>
          </cell>
          <cell r="M127" t="str">
            <v>Complete</v>
          </cell>
          <cell r="N127" t="str">
            <v>ME</v>
          </cell>
          <cell r="O127" t="str">
            <v>In House</v>
          </cell>
          <cell r="P127" t="str">
            <v>Traffic Management</v>
          </cell>
          <cell r="Q127" t="str">
            <v>Link</v>
          </cell>
          <cell r="R127" t="str">
            <v>Installation of Wigwags to improve school crossing</v>
          </cell>
          <cell r="S127">
            <v>15</v>
          </cell>
          <cell r="V127">
            <v>15</v>
          </cell>
          <cell r="AM127">
            <v>42523</v>
          </cell>
          <cell r="AN127">
            <v>42555</v>
          </cell>
          <cell r="AO127">
            <v>42647</v>
          </cell>
          <cell r="AP127">
            <v>42647</v>
          </cell>
          <cell r="AR127">
            <v>2.4929999999999999</v>
          </cell>
          <cell r="AT127">
            <v>7.41</v>
          </cell>
          <cell r="AX127">
            <v>42653</v>
          </cell>
          <cell r="AY127">
            <v>42802</v>
          </cell>
          <cell r="AZ127">
            <v>42678</v>
          </cell>
          <cell r="BC127">
            <v>42723</v>
          </cell>
          <cell r="BI127">
            <v>42738</v>
          </cell>
          <cell r="BK127">
            <v>42788</v>
          </cell>
          <cell r="BM127">
            <v>42802</v>
          </cell>
          <cell r="BN127">
            <v>42936</v>
          </cell>
          <cell r="BO127" t="str">
            <v>TCON2042</v>
          </cell>
          <cell r="BP127">
            <v>5.0890000000000004</v>
          </cell>
          <cell r="BS127">
            <v>42550</v>
          </cell>
          <cell r="BT127">
            <v>42942</v>
          </cell>
          <cell r="BU127">
            <v>5.7350000000000003</v>
          </cell>
          <cell r="CC127">
            <v>5.0969999999999995</v>
          </cell>
        </row>
        <row r="128">
          <cell r="E128" t="str">
            <v>TI004284</v>
          </cell>
          <cell r="F128" t="str">
            <v xml:space="preserve">Westfield Academy, Stiby Road, Yeovil bus stop improvements </v>
          </cell>
          <cell r="G128" t="str">
            <v xml:space="preserve">Westfield Academy, Stiby Road, Yeovil </v>
          </cell>
          <cell r="H128" t="str">
            <v>South Somerset</v>
          </cell>
          <cell r="I128" t="str">
            <v>Yeovil</v>
          </cell>
          <cell r="K128" t="str">
            <v>Jane Lock</v>
          </cell>
          <cell r="L128" t="str">
            <v>Jane Lock</v>
          </cell>
          <cell r="M128" t="str">
            <v>Complete</v>
          </cell>
          <cell r="N128" t="str">
            <v>ME</v>
          </cell>
          <cell r="O128" t="str">
            <v>In House</v>
          </cell>
          <cell r="P128" t="str">
            <v>Passenger Transport</v>
          </cell>
          <cell r="Q128" t="str">
            <v>Link</v>
          </cell>
          <cell r="R128" t="str">
            <v xml:space="preserve">Improvements to bus parking, including visibility. </v>
          </cell>
          <cell r="S128">
            <v>50</v>
          </cell>
          <cell r="V128">
            <v>50</v>
          </cell>
          <cell r="AM128">
            <v>42522</v>
          </cell>
          <cell r="AN128">
            <v>42555</v>
          </cell>
          <cell r="AO128">
            <v>42579</v>
          </cell>
          <cell r="AP128">
            <v>42591</v>
          </cell>
          <cell r="AR128">
            <v>6.6989999999999998</v>
          </cell>
          <cell r="AS128">
            <v>2.5</v>
          </cell>
          <cell r="AT128">
            <v>40</v>
          </cell>
          <cell r="AX128">
            <v>42593</v>
          </cell>
          <cell r="AY128">
            <v>42836</v>
          </cell>
          <cell r="AZ128">
            <v>42674</v>
          </cell>
          <cell r="BC128">
            <v>42734</v>
          </cell>
          <cell r="BI128">
            <v>42772</v>
          </cell>
          <cell r="BK128">
            <v>42835</v>
          </cell>
          <cell r="BM128">
            <v>42836</v>
          </cell>
          <cell r="BN128">
            <v>43276</v>
          </cell>
          <cell r="BO128" t="str">
            <v>WCON2038</v>
          </cell>
          <cell r="BP128">
            <v>67.771000000000001</v>
          </cell>
          <cell r="BR128">
            <v>15170.213699999998</v>
          </cell>
          <cell r="BS128">
            <v>42949</v>
          </cell>
          <cell r="BT128">
            <v>42976</v>
          </cell>
          <cell r="BU128">
            <v>24.113</v>
          </cell>
          <cell r="CC128">
            <v>0.80100000000000193</v>
          </cell>
        </row>
        <row r="129">
          <cell r="E129" t="str">
            <v>TI004285</v>
          </cell>
          <cell r="F129" t="str">
            <v>Bower Hinton to Martock footway/ cycleway</v>
          </cell>
          <cell r="G129" t="str">
            <v>Bower Hinton</v>
          </cell>
          <cell r="H129" t="str">
            <v>South Somerset</v>
          </cell>
          <cell r="I129" t="str">
            <v>Martock</v>
          </cell>
          <cell r="J129" t="str">
            <v>Bower Hinton</v>
          </cell>
          <cell r="K129" t="str">
            <v>John Bailey</v>
          </cell>
          <cell r="L129" t="str">
            <v>John Bailey</v>
          </cell>
          <cell r="M129" t="str">
            <v>Complete</v>
          </cell>
          <cell r="N129" t="str">
            <v>ME</v>
          </cell>
          <cell r="O129" t="str">
            <v>In House</v>
          </cell>
          <cell r="P129" t="str">
            <v>Cycleways</v>
          </cell>
          <cell r="Q129" t="str">
            <v>Link</v>
          </cell>
          <cell r="R129" t="str">
            <v>Walker friendly route to be added to area</v>
          </cell>
          <cell r="S129">
            <v>50</v>
          </cell>
          <cell r="V129">
            <v>50</v>
          </cell>
          <cell r="AM129">
            <v>42522</v>
          </cell>
          <cell r="AN129">
            <v>42555</v>
          </cell>
          <cell r="BN129">
            <v>43706</v>
          </cell>
          <cell r="BO129" t="str">
            <v>XCON2045</v>
          </cell>
          <cell r="BP129">
            <v>0.25</v>
          </cell>
          <cell r="BQ129">
            <v>25.63</v>
          </cell>
          <cell r="BU129">
            <v>25.754000000000001</v>
          </cell>
          <cell r="CC129">
            <v>50</v>
          </cell>
        </row>
        <row r="130">
          <cell r="E130" t="str">
            <v>TI004286</v>
          </cell>
          <cell r="F130" t="str">
            <v>Yeovil to Yeovilton footway/cycleway</v>
          </cell>
          <cell r="G130" t="str">
            <v>Yeovil to Yeovilton</v>
          </cell>
          <cell r="H130" t="str">
            <v>South Somerset</v>
          </cell>
          <cell r="I130" t="str">
            <v>Martock</v>
          </cell>
          <cell r="K130" t="str">
            <v>John Bailey/ Jane Lock</v>
          </cell>
          <cell r="L130" t="str">
            <v>John Bailey/ Jane Lock</v>
          </cell>
          <cell r="M130" t="str">
            <v>Other</v>
          </cell>
          <cell r="N130" t="str">
            <v>ME</v>
          </cell>
          <cell r="O130" t="str">
            <v>N/A</v>
          </cell>
          <cell r="P130" t="str">
            <v>Cycleways</v>
          </cell>
          <cell r="Q130" t="str">
            <v>Link</v>
          </cell>
          <cell r="R130" t="str">
            <v>Features implemented to decrease road usage of pedestrians</v>
          </cell>
          <cell r="S130">
            <v>70</v>
          </cell>
          <cell r="V130">
            <v>70</v>
          </cell>
          <cell r="AM130">
            <v>42522</v>
          </cell>
          <cell r="AN130">
            <v>42555</v>
          </cell>
          <cell r="CC130">
            <v>70</v>
          </cell>
        </row>
        <row r="131">
          <cell r="E131" t="str">
            <v>TI004287</v>
          </cell>
          <cell r="F131" t="str">
            <v>Bristol Road, A38, Rooksbridge pedestrian crossing improvements</v>
          </cell>
          <cell r="G131" t="str">
            <v>near post office, Rooksbridge, A38</v>
          </cell>
          <cell r="H131" t="str">
            <v>Sedgemoor</v>
          </cell>
          <cell r="I131" t="str">
            <v>East Brent</v>
          </cell>
          <cell r="K131" t="str">
            <v>John Denbee</v>
          </cell>
          <cell r="L131" t="str">
            <v>John Denbee</v>
          </cell>
          <cell r="M131" t="str">
            <v>Other</v>
          </cell>
          <cell r="N131" t="str">
            <v>JG</v>
          </cell>
          <cell r="O131" t="str">
            <v>N/A</v>
          </cell>
          <cell r="P131" t="str">
            <v>Pedestrian Improvements</v>
          </cell>
          <cell r="Q131" t="str">
            <v>Link</v>
          </cell>
          <cell r="R131" t="str">
            <v>Puffin crossing to be designed to improve pedestrian safety</v>
          </cell>
          <cell r="S131">
            <v>100</v>
          </cell>
          <cell r="V131">
            <v>100</v>
          </cell>
          <cell r="Y131">
            <v>42521</v>
          </cell>
          <cell r="Z131">
            <v>42555</v>
          </cell>
          <cell r="AA131">
            <v>42607</v>
          </cell>
          <cell r="AB131">
            <v>42608</v>
          </cell>
          <cell r="AD131">
            <v>3.2160000000000002</v>
          </cell>
          <cell r="AG131">
            <v>42620</v>
          </cell>
          <cell r="AH131">
            <v>42788</v>
          </cell>
          <cell r="AI131">
            <v>42788</v>
          </cell>
          <cell r="AJ131">
            <v>42789</v>
          </cell>
          <cell r="AM131">
            <v>42814</v>
          </cell>
          <cell r="AN131">
            <v>42825</v>
          </cell>
          <cell r="AR131">
            <v>5.33</v>
          </cell>
          <cell r="AS131">
            <v>2</v>
          </cell>
          <cell r="AT131">
            <v>48</v>
          </cell>
          <cell r="AU131">
            <v>20</v>
          </cell>
          <cell r="AX131">
            <v>42814</v>
          </cell>
          <cell r="AY131">
            <v>43178</v>
          </cell>
          <cell r="BM131">
            <v>43178</v>
          </cell>
          <cell r="CC131">
            <v>21.454000000000008</v>
          </cell>
        </row>
        <row r="132">
          <cell r="E132" t="str">
            <v>TI004288</v>
          </cell>
          <cell r="F132" t="str">
            <v>A38 Cross, pedestrian crossing improvements</v>
          </cell>
          <cell r="G132" t="str">
            <v>A38 , Cross</v>
          </cell>
          <cell r="H132" t="str">
            <v>Sedgemoor</v>
          </cell>
          <cell r="J132" t="str">
            <v>Compton Bishop</v>
          </cell>
          <cell r="K132" t="str">
            <v>John Denbee</v>
          </cell>
          <cell r="L132" t="str">
            <v>John Denbee</v>
          </cell>
          <cell r="M132" t="str">
            <v>Complete</v>
          </cell>
          <cell r="N132" t="str">
            <v>AN</v>
          </cell>
          <cell r="O132" t="str">
            <v>WSP</v>
          </cell>
          <cell r="P132" t="str">
            <v>Pedestrian Improvements</v>
          </cell>
          <cell r="Q132" t="str">
            <v>Link</v>
          </cell>
          <cell r="R132" t="str">
            <v>Improvements to pedestrian crossing</v>
          </cell>
          <cell r="S132">
            <v>75</v>
          </cell>
          <cell r="U132">
            <v>42797</v>
          </cell>
          <cell r="V132">
            <v>75</v>
          </cell>
          <cell r="Y132">
            <v>42521</v>
          </cell>
          <cell r="Z132">
            <v>42555</v>
          </cell>
          <cell r="AA132">
            <v>42613</v>
          </cell>
          <cell r="AB132">
            <v>42634</v>
          </cell>
          <cell r="AD132">
            <v>9.3780000000000001</v>
          </cell>
          <cell r="AG132">
            <v>42627</v>
          </cell>
          <cell r="AH132">
            <v>42745</v>
          </cell>
          <cell r="AI132">
            <v>42745</v>
          </cell>
          <cell r="AJ132">
            <v>42776</v>
          </cell>
          <cell r="AM132">
            <v>42801</v>
          </cell>
          <cell r="AR132">
            <v>8.3000000000000007</v>
          </cell>
          <cell r="AT132">
            <v>88</v>
          </cell>
          <cell r="AZ132">
            <v>42888</v>
          </cell>
          <cell r="BC132">
            <v>42912</v>
          </cell>
          <cell r="BL132" t="str">
            <v>Construction</v>
          </cell>
          <cell r="BN132">
            <v>43930</v>
          </cell>
          <cell r="BO132" t="str">
            <v>YCON2020 YCON2023</v>
          </cell>
          <cell r="BP132" t="str">
            <v>64.731   
8.023</v>
          </cell>
          <cell r="BR132">
            <v>18.756</v>
          </cell>
          <cell r="BU132">
            <v>293.822</v>
          </cell>
          <cell r="BV132">
            <v>44183</v>
          </cell>
          <cell r="BW132" t="str">
            <v>Bedrock</v>
          </cell>
          <cell r="CC132">
            <v>-30.677999999999997</v>
          </cell>
        </row>
        <row r="133">
          <cell r="E133" t="str">
            <v>TI004289</v>
          </cell>
          <cell r="F133" t="str">
            <v>A30 Roundham near Crewkerne pedestrian safety improvements</v>
          </cell>
          <cell r="G133" t="str">
            <v>A30 Roundham near Crewkerne</v>
          </cell>
          <cell r="H133" t="str">
            <v>South Somerset</v>
          </cell>
          <cell r="J133" t="str">
            <v>Crewkerne</v>
          </cell>
          <cell r="K133" t="str">
            <v>John Dyke</v>
          </cell>
          <cell r="L133" t="str">
            <v>John Dyke</v>
          </cell>
          <cell r="M133" t="str">
            <v>Complete</v>
          </cell>
          <cell r="N133" t="str">
            <v>KJ</v>
          </cell>
          <cell r="O133" t="str">
            <v>In House</v>
          </cell>
          <cell r="P133" t="str">
            <v>Pedestrian Improvements</v>
          </cell>
          <cell r="Q133" t="str">
            <v>Link</v>
          </cell>
          <cell r="R133" t="str">
            <v>Improvements to footway</v>
          </cell>
          <cell r="S133">
            <v>100</v>
          </cell>
          <cell r="V133">
            <v>100</v>
          </cell>
          <cell r="Y133">
            <v>42522</v>
          </cell>
          <cell r="Z133">
            <v>42555</v>
          </cell>
          <cell r="AA133">
            <v>42618</v>
          </cell>
          <cell r="AB133">
            <v>42629</v>
          </cell>
          <cell r="AI133">
            <v>42725</v>
          </cell>
          <cell r="AJ133">
            <v>42790</v>
          </cell>
          <cell r="BI133">
            <v>43238</v>
          </cell>
          <cell r="BJ133">
            <v>43245</v>
          </cell>
          <cell r="BN133">
            <v>43753</v>
          </cell>
          <cell r="BO133" t="str">
            <v>XCON2054</v>
          </cell>
          <cell r="BP133">
            <v>25.085000000000001</v>
          </cell>
          <cell r="BS133">
            <v>43846</v>
          </cell>
          <cell r="BT133">
            <v>43861</v>
          </cell>
          <cell r="CC133">
            <v>100</v>
          </cell>
        </row>
        <row r="134">
          <cell r="E134" t="str">
            <v>TI004290</v>
          </cell>
          <cell r="F134" t="str">
            <v>Cropmead / Thomson Drive Junction with South Street, Crewkerne traffic management</v>
          </cell>
          <cell r="G134" t="str">
            <v>South St, Crewkerne</v>
          </cell>
          <cell r="H134" t="str">
            <v>South Somerset</v>
          </cell>
          <cell r="J134" t="str">
            <v>Crewkerne</v>
          </cell>
          <cell r="K134" t="str">
            <v>John Dyke</v>
          </cell>
          <cell r="L134" t="str">
            <v>John Dyke</v>
          </cell>
          <cell r="M134" t="str">
            <v>Other</v>
          </cell>
          <cell r="N134" t="str">
            <v>SL</v>
          </cell>
          <cell r="O134" t="str">
            <v>N/A</v>
          </cell>
          <cell r="P134" t="str">
            <v>Traffic Management</v>
          </cell>
          <cell r="Q134" t="str">
            <v>Link</v>
          </cell>
          <cell r="R134" t="str">
            <v>Dual lanes required to deal with heavy traffic</v>
          </cell>
          <cell r="S134">
            <v>100</v>
          </cell>
          <cell r="V134">
            <v>100</v>
          </cell>
          <cell r="Y134">
            <v>42625</v>
          </cell>
          <cell r="AA134">
            <v>42657</v>
          </cell>
          <cell r="AB134">
            <v>43027</v>
          </cell>
          <cell r="AJ134">
            <v>42727</v>
          </cell>
          <cell r="AL134">
            <v>-211.97385620915031</v>
          </cell>
          <cell r="CC134">
            <v>100</v>
          </cell>
        </row>
        <row r="135">
          <cell r="E135" t="str">
            <v>TI004291</v>
          </cell>
          <cell r="F135" t="str">
            <v>Waterloo Road, Shepton Mallet pedestrian crossing improvements</v>
          </cell>
          <cell r="G135" t="str">
            <v>Waterloo Road, Shepton Mallet</v>
          </cell>
          <cell r="H135" t="str">
            <v>Mendip</v>
          </cell>
          <cell r="I135" t="str">
            <v>Mendip</v>
          </cell>
          <cell r="J135" t="str">
            <v>Shepton Mallet</v>
          </cell>
          <cell r="K135" t="str">
            <v>John Parham</v>
          </cell>
          <cell r="L135" t="str">
            <v>John Parham</v>
          </cell>
          <cell r="M135" t="str">
            <v>Complete</v>
          </cell>
          <cell r="N135" t="str">
            <v>KJ</v>
          </cell>
          <cell r="O135" t="str">
            <v>In House</v>
          </cell>
          <cell r="P135" t="str">
            <v>Pedestrian Improvements</v>
          </cell>
          <cell r="Q135" t="str">
            <v>Link</v>
          </cell>
          <cell r="S135">
            <v>60</v>
          </cell>
          <cell r="T135">
            <v>35</v>
          </cell>
          <cell r="U135">
            <v>42923</v>
          </cell>
          <cell r="V135">
            <v>95</v>
          </cell>
          <cell r="Y135">
            <v>42522</v>
          </cell>
          <cell r="Z135">
            <v>42555</v>
          </cell>
          <cell r="AA135">
            <v>42598</v>
          </cell>
          <cell r="AB135">
            <v>42629</v>
          </cell>
          <cell r="AI135">
            <v>42704</v>
          </cell>
          <cell r="AJ135">
            <v>42747</v>
          </cell>
          <cell r="AM135">
            <v>42823</v>
          </cell>
          <cell r="AN135">
            <v>42843</v>
          </cell>
          <cell r="BH135">
            <v>43553</v>
          </cell>
          <cell r="BI135">
            <v>43264</v>
          </cell>
          <cell r="BJ135">
            <v>43273</v>
          </cell>
          <cell r="BK135">
            <v>43434</v>
          </cell>
          <cell r="BL135" t="str">
            <v>Construction</v>
          </cell>
          <cell r="BN135">
            <v>43486</v>
          </cell>
          <cell r="BO135" t="str">
            <v>WCON2066</v>
          </cell>
          <cell r="BP135">
            <v>47.929000000000002</v>
          </cell>
          <cell r="BQ135">
            <v>98.912999999999997</v>
          </cell>
          <cell r="BR135">
            <v>4.7789999999999999</v>
          </cell>
          <cell r="BS135">
            <v>43542</v>
          </cell>
          <cell r="BT135">
            <v>43574</v>
          </cell>
          <cell r="BY135">
            <v>44054</v>
          </cell>
          <cell r="CA135">
            <v>44071</v>
          </cell>
          <cell r="CC135">
            <v>95</v>
          </cell>
        </row>
        <row r="136">
          <cell r="E136" t="str">
            <v>TI004292</v>
          </cell>
          <cell r="F136" t="str">
            <v>Clarks Road, Bridgwater Traffic Managment</v>
          </cell>
          <cell r="G136" t="str">
            <v>Clarks Road, Bridgwater</v>
          </cell>
          <cell r="H136" t="str">
            <v>Sedgemoor</v>
          </cell>
          <cell r="I136" t="str">
            <v>Bridgwater</v>
          </cell>
          <cell r="J136" t="str">
            <v>Dunwear</v>
          </cell>
          <cell r="K136" t="str">
            <v>Leigh Redman</v>
          </cell>
          <cell r="L136" t="str">
            <v>Leigh Redman</v>
          </cell>
          <cell r="M136" t="str">
            <v>Complete</v>
          </cell>
          <cell r="N136" t="str">
            <v>ME</v>
          </cell>
          <cell r="O136" t="str">
            <v>TM</v>
          </cell>
          <cell r="P136" t="str">
            <v>Minor Improvements</v>
          </cell>
          <cell r="Q136" t="str">
            <v>Link</v>
          </cell>
          <cell r="R136" t="str">
            <v>Parking restrictions required</v>
          </cell>
          <cell r="S136">
            <v>15</v>
          </cell>
          <cell r="V136">
            <v>15</v>
          </cell>
          <cell r="BL136" t="str">
            <v>N/A</v>
          </cell>
          <cell r="CC136">
            <v>15</v>
          </cell>
        </row>
        <row r="137">
          <cell r="E137" t="str">
            <v>TI004293</v>
          </cell>
          <cell r="F137" t="str">
            <v>Bradford Road junctions with A361 and Rode Hill road safety improvements</v>
          </cell>
          <cell r="G137" t="str">
            <v>Bradford Road (A361 and Rode Hill)</v>
          </cell>
          <cell r="H137" t="str">
            <v>Mendip</v>
          </cell>
          <cell r="I137" t="str">
            <v>Norton St Philip</v>
          </cell>
          <cell r="K137" t="str">
            <v>Linda Oliver</v>
          </cell>
          <cell r="L137" t="str">
            <v>Linda Oliver</v>
          </cell>
          <cell r="M137" t="str">
            <v>Complete</v>
          </cell>
          <cell r="N137" t="str">
            <v>AN</v>
          </cell>
          <cell r="O137" t="str">
            <v>In House</v>
          </cell>
          <cell r="P137" t="str">
            <v xml:space="preserve">Road Safety </v>
          </cell>
          <cell r="Q137" t="str">
            <v>Link</v>
          </cell>
          <cell r="R137" t="str">
            <v>Road safety improvements required due to traffic issues and frequent collisions</v>
          </cell>
          <cell r="S137">
            <v>70</v>
          </cell>
          <cell r="V137">
            <v>70</v>
          </cell>
          <cell r="AM137">
            <v>42521</v>
          </cell>
          <cell r="AN137">
            <v>42555</v>
          </cell>
          <cell r="AO137">
            <v>42583</v>
          </cell>
          <cell r="AP137">
            <v>42594</v>
          </cell>
          <cell r="AR137">
            <v>6.34</v>
          </cell>
          <cell r="AS137">
            <v>1</v>
          </cell>
          <cell r="AT137">
            <v>35</v>
          </cell>
          <cell r="AU137">
            <v>12.5</v>
          </cell>
          <cell r="AX137">
            <v>42594</v>
          </cell>
          <cell r="AY137">
            <v>42912</v>
          </cell>
          <cell r="AZ137">
            <v>42888</v>
          </cell>
          <cell r="BA137">
            <v>42839</v>
          </cell>
          <cell r="BD137">
            <v>42790</v>
          </cell>
          <cell r="BI137">
            <v>42856</v>
          </cell>
          <cell r="BK137">
            <v>42919</v>
          </cell>
          <cell r="BL137" t="str">
            <v>Construction</v>
          </cell>
          <cell r="BM137">
            <v>42912</v>
          </cell>
          <cell r="BN137">
            <v>43819</v>
          </cell>
          <cell r="BO137" t="str">
            <v>XCON2065</v>
          </cell>
          <cell r="BP137">
            <v>67.471999999999994</v>
          </cell>
          <cell r="BS137">
            <v>43060</v>
          </cell>
          <cell r="BT137">
            <v>43088</v>
          </cell>
          <cell r="BU137">
            <v>71.89</v>
          </cell>
          <cell r="BV137">
            <v>44158</v>
          </cell>
          <cell r="CC137">
            <v>15.159999999999997</v>
          </cell>
        </row>
        <row r="138">
          <cell r="E138" t="str">
            <v>TI004294</v>
          </cell>
          <cell r="F138" t="str">
            <v>Norton St Philip Traffic Management</v>
          </cell>
          <cell r="G138" t="str">
            <v>Farleigh Road, Norton St Philip</v>
          </cell>
          <cell r="H138" t="str">
            <v>Mendip</v>
          </cell>
          <cell r="J138" t="str">
            <v>Norton St Philip</v>
          </cell>
          <cell r="K138" t="str">
            <v>Linda Oliver</v>
          </cell>
          <cell r="L138" t="str">
            <v>Linda Oliver</v>
          </cell>
          <cell r="M138" t="str">
            <v>Complete</v>
          </cell>
          <cell r="N138" t="str">
            <v>AN</v>
          </cell>
          <cell r="O138" t="str">
            <v>WSP</v>
          </cell>
          <cell r="P138" t="str">
            <v>Traffic Management</v>
          </cell>
          <cell r="Q138" t="str">
            <v>Link</v>
          </cell>
          <cell r="R138" t="str">
            <v>Installation of speed cushions to complement existing 20mph zone</v>
          </cell>
          <cell r="S138">
            <v>100</v>
          </cell>
          <cell r="V138">
            <v>100</v>
          </cell>
          <cell r="Y138">
            <v>42521</v>
          </cell>
          <cell r="Z138">
            <v>42555</v>
          </cell>
          <cell r="AA138">
            <v>42584</v>
          </cell>
          <cell r="AB138">
            <v>42636</v>
          </cell>
          <cell r="AD138">
            <v>8.2200000000000006</v>
          </cell>
          <cell r="AG138">
            <v>42636</v>
          </cell>
          <cell r="AH138">
            <v>42710</v>
          </cell>
          <cell r="AI138">
            <v>42710</v>
          </cell>
          <cell r="AJ138" t="str">
            <v>on hold</v>
          </cell>
          <cell r="AM138">
            <v>43038</v>
          </cell>
          <cell r="AN138">
            <v>43059</v>
          </cell>
          <cell r="AO138">
            <v>43124</v>
          </cell>
          <cell r="AP138">
            <v>43124</v>
          </cell>
          <cell r="AR138">
            <v>12.065000000000001</v>
          </cell>
          <cell r="AT138">
            <v>38</v>
          </cell>
          <cell r="AU138">
            <v>8</v>
          </cell>
          <cell r="AX138">
            <v>43125</v>
          </cell>
          <cell r="AY138">
            <v>43431</v>
          </cell>
          <cell r="AZ138">
            <v>43311</v>
          </cell>
          <cell r="BA138">
            <v>43312</v>
          </cell>
          <cell r="BC138">
            <v>43256</v>
          </cell>
          <cell r="BI138">
            <v>43305</v>
          </cell>
          <cell r="BK138">
            <v>43382</v>
          </cell>
          <cell r="BL138" t="str">
            <v>Construction</v>
          </cell>
          <cell r="BM138">
            <v>43431</v>
          </cell>
          <cell r="BN138">
            <v>43848</v>
          </cell>
          <cell r="BO138" t="str">
            <v>XCON2072</v>
          </cell>
          <cell r="BP138">
            <v>18.047000000000001</v>
          </cell>
          <cell r="BQ138">
            <v>48.317999999999998</v>
          </cell>
          <cell r="BR138">
            <v>6.4720000000000004</v>
          </cell>
          <cell r="BS138">
            <v>43544</v>
          </cell>
          <cell r="BT138">
            <v>43571</v>
          </cell>
          <cell r="CC138">
            <v>33.715000000000003</v>
          </cell>
        </row>
        <row r="139">
          <cell r="E139" t="str">
            <v>TI004295</v>
          </cell>
          <cell r="F139" t="str">
            <v>Donyatt Traffic Calming</v>
          </cell>
          <cell r="G139" t="str">
            <v>A358 Donyatt</v>
          </cell>
          <cell r="H139" t="str">
            <v>South Somerset</v>
          </cell>
          <cell r="J139" t="str">
            <v>Donyatt</v>
          </cell>
          <cell r="K139" t="str">
            <v>Linda Vijey</v>
          </cell>
          <cell r="L139" t="str">
            <v>Linda Vijey</v>
          </cell>
          <cell r="M139" t="str">
            <v>Complete</v>
          </cell>
          <cell r="N139" t="str">
            <v>AN</v>
          </cell>
          <cell r="O139" t="str">
            <v>WSP</v>
          </cell>
          <cell r="P139" t="str">
            <v>Traffic Calming</v>
          </cell>
          <cell r="Q139" t="str">
            <v>Link</v>
          </cell>
          <cell r="R139" t="str">
            <v>Improvements and possible extension of 30mph zone</v>
          </cell>
          <cell r="S139">
            <v>45</v>
          </cell>
          <cell r="V139">
            <v>45</v>
          </cell>
          <cell r="Y139">
            <v>42521</v>
          </cell>
          <cell r="Z139">
            <v>42555</v>
          </cell>
          <cell r="AA139">
            <v>42627</v>
          </cell>
          <cell r="AB139">
            <v>42629</v>
          </cell>
          <cell r="AD139">
            <v>7.48</v>
          </cell>
          <cell r="AG139">
            <v>42639</v>
          </cell>
          <cell r="AH139">
            <v>42754</v>
          </cell>
          <cell r="AI139">
            <v>42754</v>
          </cell>
          <cell r="AJ139">
            <v>42857</v>
          </cell>
          <cell r="BL139" t="str">
            <v>Construction</v>
          </cell>
          <cell r="BN139">
            <v>43500</v>
          </cell>
          <cell r="BO139" t="str">
            <v>WCON2069</v>
          </cell>
          <cell r="BP139">
            <v>46.162999999999997</v>
          </cell>
          <cell r="BQ139">
            <v>71.8</v>
          </cell>
          <cell r="BR139">
            <v>6.0739999999999998</v>
          </cell>
          <cell r="BU139">
            <v>89.811999999999998</v>
          </cell>
          <cell r="BV139">
            <v>44475</v>
          </cell>
          <cell r="CC139">
            <v>37.519999999999996</v>
          </cell>
        </row>
        <row r="140">
          <cell r="E140" t="str">
            <v>TI004296</v>
          </cell>
          <cell r="F140" t="str">
            <v>Montacute 20mph limit</v>
          </cell>
          <cell r="G140" t="str">
            <v>Montacute</v>
          </cell>
          <cell r="H140" t="str">
            <v>South Somerset</v>
          </cell>
          <cell r="I140" t="str">
            <v>Montacute</v>
          </cell>
          <cell r="K140" t="str">
            <v>Marcus Fysh</v>
          </cell>
          <cell r="L140" t="str">
            <v>Marcus Fysh</v>
          </cell>
          <cell r="M140" t="str">
            <v>Other</v>
          </cell>
          <cell r="N140" t="str">
            <v>ME</v>
          </cell>
          <cell r="O140" t="str">
            <v>N/A</v>
          </cell>
          <cell r="P140" t="str">
            <v>Speed Review</v>
          </cell>
          <cell r="Q140" t="str">
            <v>Link</v>
          </cell>
          <cell r="R140" t="str">
            <v>Implementation of 20mph zone on narrow road</v>
          </cell>
          <cell r="S140">
            <v>25</v>
          </cell>
          <cell r="V140">
            <v>25</v>
          </cell>
          <cell r="X140" t="str">
            <v>Traffic calming</v>
          </cell>
          <cell r="Y140">
            <v>42523</v>
          </cell>
          <cell r="Z140">
            <v>42555</v>
          </cell>
          <cell r="AA140">
            <v>42579</v>
          </cell>
          <cell r="AB140">
            <v>42622</v>
          </cell>
          <cell r="AD140">
            <v>0.97399999999999998</v>
          </cell>
          <cell r="AE140">
            <v>1</v>
          </cell>
          <cell r="AG140">
            <v>42593</v>
          </cell>
          <cell r="AH140">
            <v>42657</v>
          </cell>
          <cell r="AI140">
            <v>42657</v>
          </cell>
          <cell r="AJ140">
            <v>42671</v>
          </cell>
          <cell r="BL140" t="str">
            <v>N/A</v>
          </cell>
          <cell r="CC140">
            <v>23.026</v>
          </cell>
        </row>
        <row r="141">
          <cell r="E141" t="str">
            <v>TI004297</v>
          </cell>
          <cell r="F141" t="str">
            <v>West Camel Traffic Calming</v>
          </cell>
          <cell r="G141" t="str">
            <v>West Camel village</v>
          </cell>
          <cell r="H141" t="str">
            <v>South Somerset</v>
          </cell>
          <cell r="J141" t="str">
            <v xml:space="preserve">West Camel </v>
          </cell>
          <cell r="K141" t="str">
            <v>Mike Lewis</v>
          </cell>
          <cell r="L141" t="str">
            <v>Mike Lewis</v>
          </cell>
          <cell r="M141" t="str">
            <v>Complete</v>
          </cell>
          <cell r="N141" t="str">
            <v>KJ</v>
          </cell>
          <cell r="O141" t="str">
            <v>WSP</v>
          </cell>
          <cell r="P141" t="str">
            <v>Traffic Calming</v>
          </cell>
          <cell r="Q141" t="str">
            <v>Link</v>
          </cell>
          <cell r="R141" t="str">
            <v>Improvements to signing and lining to increase compliance with 30mph limit</v>
          </cell>
          <cell r="S141">
            <v>40</v>
          </cell>
          <cell r="V141">
            <v>40</v>
          </cell>
          <cell r="Y141">
            <v>42548</v>
          </cell>
          <cell r="Z141">
            <v>42580</v>
          </cell>
          <cell r="AA141">
            <v>42607</v>
          </cell>
          <cell r="AB141">
            <v>42608</v>
          </cell>
          <cell r="AD141">
            <v>4.1120000000000001</v>
          </cell>
          <cell r="AE141">
            <v>1</v>
          </cell>
          <cell r="AG141" t="str">
            <v>feasibility 08/09/16</v>
          </cell>
          <cell r="AH141" t="str">
            <v>feasibility 04/09/17</v>
          </cell>
          <cell r="AX141" t="str">
            <v>feasibility 08/09/16</v>
          </cell>
          <cell r="AY141" t="str">
            <v>feasibility 03/02/17</v>
          </cell>
          <cell r="BL141" t="str">
            <v>Construction</v>
          </cell>
          <cell r="BN141">
            <v>43630</v>
          </cell>
          <cell r="BO141" t="str">
            <v>XCON2023</v>
          </cell>
          <cell r="BP141">
            <v>13.44</v>
          </cell>
          <cell r="BU141">
            <v>19.103000000000002</v>
          </cell>
          <cell r="CC141">
            <v>34.887999999999998</v>
          </cell>
        </row>
        <row r="142">
          <cell r="E142" t="str">
            <v>TI004298</v>
          </cell>
          <cell r="F142" t="str">
            <v>Lower Woolston, HGV Traffic Management</v>
          </cell>
          <cell r="G142" t="str">
            <v>improved HGV signage</v>
          </cell>
          <cell r="H142" t="str">
            <v>South Somerset</v>
          </cell>
          <cell r="I142" t="str">
            <v>North Cadbury</v>
          </cell>
          <cell r="K142" t="str">
            <v>Mike Lewis</v>
          </cell>
          <cell r="L142" t="str">
            <v>Mike Lewis</v>
          </cell>
          <cell r="M142" t="str">
            <v>Design</v>
          </cell>
          <cell r="N142" t="str">
            <v>KJ</v>
          </cell>
          <cell r="O142" t="str">
            <v>TM</v>
          </cell>
          <cell r="P142" t="str">
            <v>Traffic Management</v>
          </cell>
          <cell r="Q142" t="str">
            <v>Link</v>
          </cell>
          <cell r="R142" t="str">
            <v>Improvements to junction, plus better signing and visibility</v>
          </cell>
          <cell r="S142">
            <v>10</v>
          </cell>
          <cell r="T142">
            <v>30</v>
          </cell>
          <cell r="U142">
            <v>42832</v>
          </cell>
          <cell r="V142">
            <v>40</v>
          </cell>
          <cell r="Y142">
            <v>42548</v>
          </cell>
          <cell r="Z142">
            <v>42580</v>
          </cell>
          <cell r="AA142">
            <v>42607</v>
          </cell>
          <cell r="AB142">
            <v>42608</v>
          </cell>
          <cell r="AD142">
            <v>2.4860000000000002</v>
          </cell>
          <cell r="AG142" t="str">
            <v>feasibility 08/09/16</v>
          </cell>
          <cell r="AH142" t="str">
            <v>feasibility 25/11/16</v>
          </cell>
          <cell r="AJ142">
            <v>42733</v>
          </cell>
          <cell r="AM142">
            <v>42800</v>
          </cell>
          <cell r="AO142">
            <v>42825</v>
          </cell>
          <cell r="AP142">
            <v>42825</v>
          </cell>
          <cell r="AR142">
            <v>3.43</v>
          </cell>
          <cell r="AS142">
            <v>2</v>
          </cell>
          <cell r="AT142">
            <v>30</v>
          </cell>
          <cell r="AX142">
            <v>42839</v>
          </cell>
          <cell r="AY142">
            <v>43054</v>
          </cell>
          <cell r="AZ142">
            <v>42957</v>
          </cell>
          <cell r="BA142">
            <v>42973</v>
          </cell>
          <cell r="BB142">
            <v>43000</v>
          </cell>
          <cell r="BC142">
            <v>43003</v>
          </cell>
          <cell r="BD142">
            <v>42954</v>
          </cell>
          <cell r="BI142">
            <v>42990</v>
          </cell>
          <cell r="BL142" t="str">
            <v>Construction</v>
          </cell>
          <cell r="BN142">
            <v>44314</v>
          </cell>
          <cell r="BO142" t="str">
            <v>TACO2038</v>
          </cell>
          <cell r="BP142">
            <v>22.663</v>
          </cell>
          <cell r="BQ142">
            <v>48.902999999999999</v>
          </cell>
          <cell r="BS142">
            <v>44396</v>
          </cell>
          <cell r="BT142">
            <v>44407</v>
          </cell>
          <cell r="BW142" t="str">
            <v>Bedrock</v>
          </cell>
          <cell r="CC142">
            <v>2.0840000000000032</v>
          </cell>
        </row>
        <row r="143">
          <cell r="E143" t="str">
            <v>TI004299</v>
          </cell>
          <cell r="F143" t="str">
            <v>Stourton Way and The Toose, Brympton, pedestrian crossing</v>
          </cell>
          <cell r="G143" t="str">
            <v>Stourton Way, Yeovil</v>
          </cell>
          <cell r="H143" t="str">
            <v>South Somerset</v>
          </cell>
          <cell r="K143" t="str">
            <v>Sam Crabb</v>
          </cell>
          <cell r="L143" t="str">
            <v>Sam Crabb</v>
          </cell>
          <cell r="M143" t="str">
            <v>Complete</v>
          </cell>
          <cell r="N143" t="str">
            <v>KJ</v>
          </cell>
          <cell r="O143" t="str">
            <v>In House</v>
          </cell>
          <cell r="P143" t="str">
            <v>Traffic Calming</v>
          </cell>
          <cell r="Q143" t="str">
            <v>Link</v>
          </cell>
          <cell r="R143" t="str">
            <v>Traffic calming features required to ease speeding</v>
          </cell>
          <cell r="S143">
            <v>60</v>
          </cell>
          <cell r="T143">
            <v>25</v>
          </cell>
          <cell r="U143">
            <v>42761</v>
          </cell>
          <cell r="V143">
            <v>85</v>
          </cell>
          <cell r="AM143">
            <v>42521</v>
          </cell>
          <cell r="AN143">
            <v>42555</v>
          </cell>
          <cell r="AO143">
            <v>42598</v>
          </cell>
          <cell r="AP143">
            <v>42600</v>
          </cell>
          <cell r="AR143">
            <v>6.556</v>
          </cell>
          <cell r="AS143">
            <v>4</v>
          </cell>
          <cell r="AT143">
            <v>62</v>
          </cell>
          <cell r="AU143">
            <v>10</v>
          </cell>
          <cell r="AX143">
            <v>42612</v>
          </cell>
          <cell r="AY143">
            <v>43273</v>
          </cell>
          <cell r="AZ143">
            <v>42789</v>
          </cell>
          <cell r="BA143">
            <v>42797</v>
          </cell>
          <cell r="BB143">
            <v>42817</v>
          </cell>
          <cell r="BC143">
            <v>42818</v>
          </cell>
          <cell r="BI143">
            <v>43140</v>
          </cell>
          <cell r="BK143">
            <v>43241</v>
          </cell>
          <cell r="BL143" t="str">
            <v>Construction</v>
          </cell>
          <cell r="BM143">
            <v>43273</v>
          </cell>
          <cell r="BN143">
            <v>43347</v>
          </cell>
          <cell r="BO143" t="str">
            <v>WCON2050 XCON2021</v>
          </cell>
          <cell r="BP143">
            <v>139.71699999999998</v>
          </cell>
          <cell r="BR143">
            <v>15.763</v>
          </cell>
          <cell r="BS143">
            <v>43388</v>
          </cell>
          <cell r="BT143">
            <v>43413</v>
          </cell>
          <cell r="BU143">
            <v>103.131</v>
          </cell>
          <cell r="CC143">
            <v>2.4440000000000026</v>
          </cell>
        </row>
        <row r="144">
          <cell r="E144" t="str">
            <v>TI004300</v>
          </cell>
          <cell r="F144" t="str">
            <v>Tintinhull Road, Chilthorne Domer safety improvements</v>
          </cell>
          <cell r="G144" t="str">
            <v xml:space="preserve">Tintinhull Road, Chilthorne Domer </v>
          </cell>
          <cell r="H144" t="str">
            <v>South Somerset</v>
          </cell>
          <cell r="J144" t="str">
            <v>Tintinhull</v>
          </cell>
          <cell r="K144" t="str">
            <v>Sam Crabb</v>
          </cell>
          <cell r="L144" t="str">
            <v>Sam Crabb</v>
          </cell>
          <cell r="M144" t="str">
            <v>Complete</v>
          </cell>
          <cell r="N144" t="str">
            <v>AN</v>
          </cell>
          <cell r="O144" t="str">
            <v>In House</v>
          </cell>
          <cell r="P144" t="str">
            <v xml:space="preserve">Road Safety </v>
          </cell>
          <cell r="Q144" t="str">
            <v>Link</v>
          </cell>
          <cell r="R144" t="str">
            <v>Crossing safety improvements</v>
          </cell>
          <cell r="S144">
            <v>40</v>
          </cell>
          <cell r="V144">
            <v>40</v>
          </cell>
          <cell r="Y144">
            <v>42521</v>
          </cell>
          <cell r="Z144">
            <v>42555</v>
          </cell>
          <cell r="AA144">
            <v>42579</v>
          </cell>
          <cell r="AB144">
            <v>42600</v>
          </cell>
          <cell r="AD144">
            <v>1.0900000000000001</v>
          </cell>
          <cell r="AE144">
            <v>3</v>
          </cell>
          <cell r="AG144">
            <v>42594</v>
          </cell>
          <cell r="AH144">
            <v>42690</v>
          </cell>
          <cell r="AI144">
            <v>42690</v>
          </cell>
          <cell r="AJ144">
            <v>42789</v>
          </cell>
          <cell r="AR144">
            <v>7.8179999999999996</v>
          </cell>
          <cell r="AS144">
            <v>2</v>
          </cell>
          <cell r="AX144">
            <v>43056</v>
          </cell>
          <cell r="AY144">
            <v>44049</v>
          </cell>
          <cell r="BL144" t="str">
            <v>Consultation</v>
          </cell>
          <cell r="BN144">
            <v>44126</v>
          </cell>
          <cell r="BO144" t="str">
            <v>YCON2069</v>
          </cell>
          <cell r="BP144">
            <v>24.675000000000001</v>
          </cell>
          <cell r="BQ144">
            <v>34.01</v>
          </cell>
          <cell r="BR144">
            <v>12.769</v>
          </cell>
          <cell r="BW144" t="str">
            <v>Bedrock</v>
          </cell>
          <cell r="CC144">
            <v>26.091999999999999</v>
          </cell>
        </row>
        <row r="145">
          <cell r="E145" t="str">
            <v>TI004302</v>
          </cell>
          <cell r="F145" t="str">
            <v>Holywell Lake Road no through road</v>
          </cell>
          <cell r="G145" t="str">
            <v>Sampford Arundel</v>
          </cell>
          <cell r="H145" t="str">
            <v>Taunton Deane</v>
          </cell>
          <cell r="I145" t="str">
            <v>Monument</v>
          </cell>
          <cell r="J145" t="str">
            <v>Sampford Arundel</v>
          </cell>
          <cell r="K145" t="str">
            <v>x</v>
          </cell>
          <cell r="L145" t="str">
            <v>James Hunt</v>
          </cell>
          <cell r="M145" t="str">
            <v>Complete</v>
          </cell>
          <cell r="N145" t="str">
            <v>KJ</v>
          </cell>
          <cell r="O145" t="str">
            <v>TM</v>
          </cell>
          <cell r="P145" t="str">
            <v>Traffic Management</v>
          </cell>
          <cell r="Q145" t="str">
            <v>Link</v>
          </cell>
          <cell r="R145" t="str">
            <v>Blocking off a road to make it no go, to improve traffic flow</v>
          </cell>
          <cell r="S145">
            <v>50</v>
          </cell>
          <cell r="V145">
            <v>50</v>
          </cell>
          <cell r="AM145">
            <v>42548</v>
          </cell>
          <cell r="AN145">
            <v>42580</v>
          </cell>
          <cell r="BL145" t="str">
            <v>N/A</v>
          </cell>
          <cell r="CC145">
            <v>50</v>
          </cell>
          <cell r="CH145" t="str">
            <v>Prep TO</v>
          </cell>
          <cell r="CI145">
            <v>43017</v>
          </cell>
        </row>
        <row r="146">
          <cell r="E146" t="str">
            <v>TI004303</v>
          </cell>
          <cell r="F146" t="str">
            <v>A361 /B3136 Commercial Road, Shepton Mallet road safety improvements</v>
          </cell>
          <cell r="G146" t="str">
            <v>A361 /B3136 Commercial Road, Shepton Mallet</v>
          </cell>
          <cell r="H146" t="str">
            <v>Mendip</v>
          </cell>
          <cell r="J146" t="str">
            <v>Shepton Mallet</v>
          </cell>
          <cell r="K146" t="str">
            <v>x</v>
          </cell>
          <cell r="L146" t="str">
            <v>John Parham</v>
          </cell>
          <cell r="M146" t="str">
            <v>Complete</v>
          </cell>
          <cell r="N146" t="str">
            <v>KJ</v>
          </cell>
          <cell r="O146" t="str">
            <v>In House</v>
          </cell>
          <cell r="P146" t="str">
            <v xml:space="preserve">Road Safety </v>
          </cell>
          <cell r="Q146" t="str">
            <v>Link</v>
          </cell>
          <cell r="R146" t="str">
            <v>Traffic calming features to be established in area with frequent collisions</v>
          </cell>
          <cell r="T146">
            <v>70</v>
          </cell>
          <cell r="U146">
            <v>42923</v>
          </cell>
          <cell r="V146">
            <v>70</v>
          </cell>
          <cell r="AM146">
            <v>42522</v>
          </cell>
          <cell r="AN146">
            <v>42555</v>
          </cell>
          <cell r="AO146">
            <v>42613</v>
          </cell>
          <cell r="AP146">
            <v>42621</v>
          </cell>
          <cell r="AX146">
            <v>42626</v>
          </cell>
          <cell r="AY146">
            <v>42965</v>
          </cell>
          <cell r="BA146">
            <v>42986</v>
          </cell>
          <cell r="BB146">
            <v>43014</v>
          </cell>
          <cell r="BI146">
            <v>43567</v>
          </cell>
          <cell r="BJ146">
            <v>43581</v>
          </cell>
          <cell r="BL146" t="str">
            <v>Construction</v>
          </cell>
          <cell r="BM146">
            <v>43665</v>
          </cell>
          <cell r="BN146">
            <v>43672</v>
          </cell>
          <cell r="BO146" t="str">
            <v>XCON2038</v>
          </cell>
          <cell r="BP146">
            <v>86.617000000000004</v>
          </cell>
          <cell r="BQ146">
            <v>113.1</v>
          </cell>
          <cell r="BR146">
            <v>19.238</v>
          </cell>
          <cell r="BS146">
            <v>43752</v>
          </cell>
          <cell r="BT146">
            <v>43784</v>
          </cell>
          <cell r="BU146">
            <v>142.60300000000001</v>
          </cell>
          <cell r="CC146">
            <v>70</v>
          </cell>
        </row>
        <row r="147">
          <cell r="E147" t="str">
            <v>TI004304</v>
          </cell>
          <cell r="F147" t="str">
            <v>A362 Terry Hill Crossroads road safety improvements</v>
          </cell>
          <cell r="G147" t="str">
            <v>A362 Terry Hill Crossroads</v>
          </cell>
          <cell r="H147" t="str">
            <v>Mendip</v>
          </cell>
          <cell r="K147" t="str">
            <v>x</v>
          </cell>
          <cell r="M147" t="str">
            <v>Complete</v>
          </cell>
          <cell r="N147" t="str">
            <v>KJ</v>
          </cell>
          <cell r="O147" t="str">
            <v>WSP</v>
          </cell>
          <cell r="P147" t="str">
            <v xml:space="preserve">Road Safety </v>
          </cell>
          <cell r="Q147" t="str">
            <v>Link</v>
          </cell>
          <cell r="R147" t="str">
            <v>Road safety improvements in frequent collision area</v>
          </cell>
          <cell r="S147">
            <v>100</v>
          </cell>
          <cell r="T147">
            <v>60</v>
          </cell>
          <cell r="U147">
            <v>43259</v>
          </cell>
          <cell r="V147">
            <v>160</v>
          </cell>
          <cell r="AM147">
            <v>42548</v>
          </cell>
          <cell r="AN147">
            <v>42580</v>
          </cell>
          <cell r="AO147">
            <v>42598</v>
          </cell>
          <cell r="AP147">
            <v>42608</v>
          </cell>
          <cell r="AR147">
            <v>12.614000000000001</v>
          </cell>
          <cell r="AS147">
            <v>1.5</v>
          </cell>
          <cell r="AX147">
            <v>42613</v>
          </cell>
          <cell r="AY147">
            <v>42934</v>
          </cell>
          <cell r="BD147">
            <v>42926</v>
          </cell>
          <cell r="BI147">
            <v>42807</v>
          </cell>
          <cell r="BL147" t="str">
            <v>N/A</v>
          </cell>
          <cell r="BM147">
            <v>42934</v>
          </cell>
          <cell r="BN147">
            <v>43126</v>
          </cell>
          <cell r="BO147" t="str">
            <v>WCON2018</v>
          </cell>
          <cell r="BP147">
            <v>115</v>
          </cell>
          <cell r="BQ147">
            <v>139.608</v>
          </cell>
          <cell r="BS147">
            <v>43276</v>
          </cell>
          <cell r="BT147">
            <v>43301</v>
          </cell>
          <cell r="BX147">
            <v>44127</v>
          </cell>
          <cell r="CC147">
            <v>145.886</v>
          </cell>
        </row>
        <row r="148">
          <cell r="E148" t="str">
            <v>TI004305</v>
          </cell>
          <cell r="F148" t="str">
            <v>B3135 Bath Road to Old Down</v>
          </cell>
          <cell r="M148" t="str">
            <v>Complete</v>
          </cell>
          <cell r="N148" t="str">
            <v>AN</v>
          </cell>
          <cell r="O148" t="str">
            <v>In House</v>
          </cell>
          <cell r="T148">
            <v>30</v>
          </cell>
          <cell r="U148">
            <v>42832</v>
          </cell>
          <cell r="V148">
            <v>30</v>
          </cell>
          <cell r="AO148">
            <v>42825</v>
          </cell>
          <cell r="AP148">
            <v>42825</v>
          </cell>
          <cell r="AR148">
            <v>5.4710000000000001</v>
          </cell>
          <cell r="AT148">
            <v>20</v>
          </cell>
          <cell r="AU148">
            <v>2</v>
          </cell>
          <cell r="AX148">
            <v>42839</v>
          </cell>
          <cell r="AY148">
            <v>43077</v>
          </cell>
          <cell r="AZ148">
            <v>42935</v>
          </cell>
          <cell r="BA148">
            <v>43013</v>
          </cell>
          <cell r="BB148">
            <v>43041</v>
          </cell>
          <cell r="BC148">
            <v>42970</v>
          </cell>
          <cell r="BI148">
            <v>43632</v>
          </cell>
          <cell r="BL148" t="str">
            <v>Construction</v>
          </cell>
          <cell r="BM148">
            <v>43077</v>
          </cell>
          <cell r="BN148">
            <v>43731</v>
          </cell>
          <cell r="BO148" t="str">
            <v>XCON2050</v>
          </cell>
          <cell r="BP148">
            <v>18.274000000000001</v>
          </cell>
          <cell r="BS148">
            <v>43164</v>
          </cell>
          <cell r="BT148">
            <v>43189</v>
          </cell>
        </row>
        <row r="149">
          <cell r="E149" t="str">
            <v>TI004307</v>
          </cell>
          <cell r="F149" t="str">
            <v>Glastonbury Town Centre speed reduction (20 mph zone)</v>
          </cell>
          <cell r="G149" t="str">
            <v>Glastonbury</v>
          </cell>
          <cell r="H149" t="str">
            <v>Mendip</v>
          </cell>
          <cell r="I149" t="str">
            <v>Glastonbury and Street</v>
          </cell>
          <cell r="J149" t="str">
            <v>Glastonbury</v>
          </cell>
          <cell r="K149" t="str">
            <v>Terry Napper</v>
          </cell>
          <cell r="L149" t="str">
            <v>Terry Napper</v>
          </cell>
          <cell r="M149" t="str">
            <v>Construction</v>
          </cell>
          <cell r="N149" t="str">
            <v>KJ</v>
          </cell>
          <cell r="O149" t="str">
            <v>TM</v>
          </cell>
          <cell r="Q149" t="str">
            <v>Link</v>
          </cell>
          <cell r="R149" t="str">
            <v>Introduction of new 20mph zone</v>
          </cell>
          <cell r="BL149" t="str">
            <v>Construction</v>
          </cell>
        </row>
        <row r="150">
          <cell r="E150" t="str">
            <v>TI004308</v>
          </cell>
          <cell r="F150" t="str">
            <v>Polden Street, Bridgwater traffic management and pedestrian safety improvements</v>
          </cell>
          <cell r="G150" t="str">
            <v>Polden Street, Bridgwater</v>
          </cell>
          <cell r="H150" t="str">
            <v>Sedgemoor</v>
          </cell>
          <cell r="I150" t="str">
            <v>Bridgwater North and Central</v>
          </cell>
          <cell r="J150" t="str">
            <v>Eastover</v>
          </cell>
          <cell r="K150" t="str">
            <v>Dave Loveridge</v>
          </cell>
          <cell r="L150" t="str">
            <v>Dave Loveridge</v>
          </cell>
          <cell r="M150" t="str">
            <v>Complete</v>
          </cell>
          <cell r="N150" t="str">
            <v>ME</v>
          </cell>
          <cell r="O150" t="str">
            <v>WSP</v>
          </cell>
          <cell r="Q150" t="str">
            <v>Link</v>
          </cell>
          <cell r="R150" t="str">
            <v>Investigation of speed data for recommendation of traffic safety features, community keen on 20mph limit being introduced</v>
          </cell>
          <cell r="AB150">
            <v>43427</v>
          </cell>
          <cell r="AD150">
            <v>4.4850000000000003</v>
          </cell>
          <cell r="AG150">
            <v>43427</v>
          </cell>
          <cell r="AH150">
            <v>43454</v>
          </cell>
          <cell r="AI150">
            <v>43454</v>
          </cell>
          <cell r="AR150">
            <v>4.9489999999999998</v>
          </cell>
          <cell r="AS150">
            <v>0.14499999999999999</v>
          </cell>
          <cell r="AX150">
            <v>43427</v>
          </cell>
          <cell r="AY150">
            <v>43949</v>
          </cell>
          <cell r="BI150">
            <v>43893</v>
          </cell>
          <cell r="BJ150">
            <v>43914</v>
          </cell>
          <cell r="BL150" t="str">
            <v>Consultation</v>
          </cell>
          <cell r="BM150">
            <v>43949</v>
          </cell>
          <cell r="BN150">
            <v>43957</v>
          </cell>
          <cell r="BO150" t="str">
            <v>YCON2038</v>
          </cell>
          <cell r="BP150">
            <v>4.5599999999999996</v>
          </cell>
          <cell r="BR150">
            <v>6.66</v>
          </cell>
          <cell r="BU150">
            <v>10.034000000000001</v>
          </cell>
          <cell r="BV150">
            <v>44175</v>
          </cell>
        </row>
        <row r="151">
          <cell r="E151" t="str">
            <v>TI004309</v>
          </cell>
          <cell r="F151" t="str">
            <v>Beer Street / West Hendford, Yeovil junction improvements</v>
          </cell>
          <cell r="G151" t="str">
            <v>Beer Street, West Hendford</v>
          </cell>
          <cell r="H151" t="str">
            <v>South Somerset</v>
          </cell>
          <cell r="I151" t="str">
            <v>Yeovil South</v>
          </cell>
          <cell r="J151" t="str">
            <v>Yeovil</v>
          </cell>
          <cell r="K151" t="str">
            <v>Faye Purbrick</v>
          </cell>
          <cell r="L151" t="str">
            <v>Faye Purbrick</v>
          </cell>
          <cell r="M151" t="str">
            <v>Complete</v>
          </cell>
          <cell r="N151" t="str">
            <v>ME</v>
          </cell>
          <cell r="O151" t="str">
            <v>WSP</v>
          </cell>
          <cell r="Q151" t="str">
            <v>Link</v>
          </cell>
          <cell r="R151" t="str">
            <v>Safer junction layout with improved lighting</v>
          </cell>
          <cell r="AM151">
            <v>43322</v>
          </cell>
          <cell r="AO151">
            <v>43427</v>
          </cell>
          <cell r="AP151">
            <v>43433</v>
          </cell>
          <cell r="AR151">
            <v>7.6110000000000007</v>
          </cell>
          <cell r="AS151">
            <v>3.15</v>
          </cell>
          <cell r="AX151">
            <v>43441</v>
          </cell>
          <cell r="AY151">
            <v>43791</v>
          </cell>
          <cell r="AZ151">
            <v>43648</v>
          </cell>
          <cell r="BL151" t="str">
            <v>Construction</v>
          </cell>
          <cell r="BM151">
            <v>43791</v>
          </cell>
          <cell r="BO151" t="str">
            <v>XCON2064</v>
          </cell>
          <cell r="BR151">
            <v>0.9</v>
          </cell>
        </row>
        <row r="152">
          <cell r="E152" t="str">
            <v>Ti004310</v>
          </cell>
          <cell r="F152" t="str">
            <v>Kendale Road and junction of Chilton Street, Bridgwater traffic calming</v>
          </cell>
          <cell r="G152" t="str">
            <v>Kendale Road</v>
          </cell>
          <cell r="H152" t="str">
            <v>Sedgemoor</v>
          </cell>
          <cell r="I152" t="str">
            <v>Bridgwater West</v>
          </cell>
          <cell r="J152" t="str">
            <v>Wembdon/Victor</v>
          </cell>
          <cell r="K152" t="str">
            <v>Ann Bown</v>
          </cell>
          <cell r="L152" t="str">
            <v>Ann Bown</v>
          </cell>
          <cell r="M152" t="str">
            <v>Construction</v>
          </cell>
          <cell r="N152" t="str">
            <v>KJ</v>
          </cell>
          <cell r="O152" t="str">
            <v>WSP</v>
          </cell>
          <cell r="Q152" t="str">
            <v>Link</v>
          </cell>
          <cell r="R152" t="str">
            <v>Improved pedestrian safety at frequently used junction</v>
          </cell>
          <cell r="AJ152">
            <v>43613</v>
          </cell>
          <cell r="AM152">
            <v>43347</v>
          </cell>
          <cell r="AN152">
            <v>43364</v>
          </cell>
          <cell r="AO152">
            <v>43427</v>
          </cell>
          <cell r="AR152">
            <v>9.3620000000000001</v>
          </cell>
          <cell r="AS152">
            <v>4.42</v>
          </cell>
          <cell r="AX152">
            <v>43427</v>
          </cell>
          <cell r="AY152">
            <v>43146</v>
          </cell>
          <cell r="BA152">
            <v>43780</v>
          </cell>
          <cell r="BB152">
            <v>43798</v>
          </cell>
          <cell r="BI152">
            <v>43767</v>
          </cell>
          <cell r="BL152" t="str">
            <v>Consultation</v>
          </cell>
          <cell r="BM152">
            <v>43839</v>
          </cell>
          <cell r="BN152">
            <v>44154</v>
          </cell>
          <cell r="BO152" t="str">
            <v>YCON2075</v>
          </cell>
          <cell r="BP152">
            <v>14.393000000000001</v>
          </cell>
          <cell r="BQ152">
            <v>33.936</v>
          </cell>
          <cell r="BR152">
            <v>3.4510000000000001</v>
          </cell>
          <cell r="BW152" t="str">
            <v>Bedrock</v>
          </cell>
        </row>
        <row r="153">
          <cell r="E153" t="str">
            <v>TI004311</v>
          </cell>
          <cell r="F153" t="str">
            <v>The Old Wells to Frome road safety improvements</v>
          </cell>
          <cell r="G153" t="str">
            <v>Old Wells to Frome Road</v>
          </cell>
          <cell r="H153" t="str">
            <v>Mendip</v>
          </cell>
          <cell r="I153" t="str">
            <v>Mendip Central &amp; East</v>
          </cell>
          <cell r="J153" t="str">
            <v>Mendip</v>
          </cell>
          <cell r="K153" t="str">
            <v>Philip Ham</v>
          </cell>
          <cell r="L153" t="str">
            <v>Philip Ham</v>
          </cell>
          <cell r="M153" t="str">
            <v>Construction</v>
          </cell>
          <cell r="N153" t="str">
            <v>AN</v>
          </cell>
          <cell r="O153" t="str">
            <v>WSP</v>
          </cell>
          <cell r="Q153" t="str">
            <v>Link</v>
          </cell>
          <cell r="R153" t="str">
            <v>Improved road safety required due to recent accidents</v>
          </cell>
          <cell r="AM153">
            <v>43322</v>
          </cell>
          <cell r="AO153">
            <v>43533</v>
          </cell>
          <cell r="AP153">
            <v>43535</v>
          </cell>
          <cell r="AR153">
            <v>17.434000000000001</v>
          </cell>
          <cell r="AS153">
            <v>0.28999999999999998</v>
          </cell>
          <cell r="AT153">
            <v>65</v>
          </cell>
          <cell r="AX153">
            <v>43535</v>
          </cell>
          <cell r="AY153">
            <v>43992</v>
          </cell>
          <cell r="BI153">
            <v>43942</v>
          </cell>
          <cell r="BL153" t="str">
            <v>Consultation</v>
          </cell>
          <cell r="BM153">
            <v>43992</v>
          </cell>
          <cell r="BN153">
            <v>44014</v>
          </cell>
          <cell r="BO153" t="str">
            <v>YCON2053</v>
          </cell>
          <cell r="BP153">
            <v>63.277000000000001</v>
          </cell>
          <cell r="BS153">
            <v>44165</v>
          </cell>
          <cell r="BT153">
            <v>44281</v>
          </cell>
        </row>
        <row r="154">
          <cell r="E154" t="str">
            <v>TI004312</v>
          </cell>
          <cell r="F154" t="str">
            <v>St Michaels Avenue, Yeovil, traffic calming</v>
          </cell>
          <cell r="G154" t="str">
            <v>St Michaels Avenue, Yeovil</v>
          </cell>
          <cell r="H154" t="str">
            <v>South Somerset</v>
          </cell>
          <cell r="I154" t="str">
            <v>Yeovil East</v>
          </cell>
          <cell r="J154" t="str">
            <v>Yeovil</v>
          </cell>
          <cell r="K154" t="str">
            <v>Tony Lock</v>
          </cell>
          <cell r="L154" t="str">
            <v>Tony Lock</v>
          </cell>
          <cell r="M154" t="str">
            <v>Complete</v>
          </cell>
          <cell r="N154" t="str">
            <v>ME</v>
          </cell>
          <cell r="O154" t="str">
            <v>WSP</v>
          </cell>
          <cell r="Q154" t="str">
            <v>Link</v>
          </cell>
          <cell r="R154" t="str">
            <v>Improvements to existing traffic calming features</v>
          </cell>
          <cell r="AM154">
            <v>43350</v>
          </cell>
          <cell r="AO154">
            <v>43427</v>
          </cell>
          <cell r="AP154">
            <v>43433</v>
          </cell>
          <cell r="AR154">
            <v>11.561</v>
          </cell>
          <cell r="AS154">
            <v>0.88500000000000001</v>
          </cell>
          <cell r="AX154">
            <v>43427</v>
          </cell>
          <cell r="AY154">
            <v>44015</v>
          </cell>
          <cell r="BI154">
            <v>43961</v>
          </cell>
          <cell r="BL154" t="str">
            <v>Consultation</v>
          </cell>
          <cell r="BM154">
            <v>44015</v>
          </cell>
          <cell r="BN154">
            <v>44088</v>
          </cell>
          <cell r="BO154" t="str">
            <v>YCON2062 YACO2022 YACO2022</v>
          </cell>
          <cell r="BP154">
            <v>84.695999999999998</v>
          </cell>
          <cell r="BQ154">
            <v>124.706</v>
          </cell>
          <cell r="BW154" t="str">
            <v>Drayton</v>
          </cell>
        </row>
        <row r="155">
          <cell r="E155" t="str">
            <v>TI004313</v>
          </cell>
          <cell r="F155" t="str">
            <v>B3136 Lamberts Hill Shepton Mallet road safety</v>
          </cell>
          <cell r="G155" t="str">
            <v>Shepton Mallet</v>
          </cell>
          <cell r="H155" t="str">
            <v>Mendip</v>
          </cell>
          <cell r="I155" t="str">
            <v>Mendip South</v>
          </cell>
          <cell r="J155" t="str">
            <v>Shepton Mallet</v>
          </cell>
          <cell r="K155" t="str">
            <v>Nigel Hewit-Cooper</v>
          </cell>
          <cell r="L155" t="str">
            <v>Nigel Hewit-Cooper</v>
          </cell>
          <cell r="M155" t="str">
            <v>Design</v>
          </cell>
          <cell r="N155" t="str">
            <v>ME</v>
          </cell>
          <cell r="O155" t="str">
            <v>WSP</v>
          </cell>
          <cell r="AM155">
            <v>43850</v>
          </cell>
          <cell r="AN155">
            <v>43864</v>
          </cell>
          <cell r="AO155">
            <v>43868</v>
          </cell>
          <cell r="AR155">
            <v>3.036</v>
          </cell>
          <cell r="AS155">
            <v>4.5</v>
          </cell>
          <cell r="AX155">
            <v>43809</v>
          </cell>
          <cell r="AY155">
            <v>43917</v>
          </cell>
        </row>
        <row r="156">
          <cell r="E156" t="str">
            <v>TI004314</v>
          </cell>
          <cell r="F156" t="str">
            <v>A358 Norton Fitzwarren footway</v>
          </cell>
          <cell r="G156" t="str">
            <v>A358 Cross Keys, Norton Fitzwarren</v>
          </cell>
          <cell r="H156" t="str">
            <v>Taunton Deane</v>
          </cell>
          <cell r="I156" t="str">
            <v>Lydeard</v>
          </cell>
          <cell r="J156" t="str">
            <v>Norton Fitzwarren</v>
          </cell>
          <cell r="K156" t="str">
            <v>Mike Rigby</v>
          </cell>
          <cell r="L156" t="str">
            <v>Mike Rigby</v>
          </cell>
          <cell r="M156" t="str">
            <v>Complete</v>
          </cell>
          <cell r="N156" t="str">
            <v>KJ</v>
          </cell>
          <cell r="O156" t="str">
            <v>Skanska</v>
          </cell>
          <cell r="Q156" t="str">
            <v>Link</v>
          </cell>
          <cell r="R156" t="str">
            <v>Improvements to existing footpath</v>
          </cell>
          <cell r="AM156">
            <v>43739</v>
          </cell>
          <cell r="AO156">
            <v>43760</v>
          </cell>
          <cell r="AP156">
            <v>43762</v>
          </cell>
          <cell r="AX156">
            <v>43758</v>
          </cell>
          <cell r="AY156" t="str">
            <v>201/12/19</v>
          </cell>
          <cell r="AZ156">
            <v>43780</v>
          </cell>
          <cell r="BA156">
            <v>43843</v>
          </cell>
          <cell r="BI156">
            <v>43798</v>
          </cell>
          <cell r="BJ156">
            <v>43817</v>
          </cell>
          <cell r="BL156" t="str">
            <v>Construction</v>
          </cell>
          <cell r="BM156">
            <v>43819</v>
          </cell>
          <cell r="BN156">
            <v>43896</v>
          </cell>
          <cell r="BO156" t="str">
            <v>XCON2075</v>
          </cell>
          <cell r="BP156">
            <v>123.44499999999999</v>
          </cell>
          <cell r="BQ156">
            <v>127.676</v>
          </cell>
          <cell r="BS156">
            <v>43913</v>
          </cell>
          <cell r="BT156">
            <v>43969</v>
          </cell>
          <cell r="BU156" t="str">
            <v>Drayton</v>
          </cell>
          <cell r="BV156">
            <v>43994</v>
          </cell>
        </row>
        <row r="157">
          <cell r="E157" t="str">
            <v>TI004315</v>
          </cell>
          <cell r="F157" t="str">
            <v>Halves Lane, East Coker pedestrian safety improvements</v>
          </cell>
          <cell r="G157" t="str">
            <v>East Coker</v>
          </cell>
          <cell r="H157" t="str">
            <v>South Somerset</v>
          </cell>
          <cell r="I157" t="str">
            <v>Coker</v>
          </cell>
          <cell r="J157" t="str">
            <v>East Coker</v>
          </cell>
          <cell r="K157" t="str">
            <v>Mark Keating</v>
          </cell>
          <cell r="L157" t="str">
            <v>Mark Keating</v>
          </cell>
          <cell r="M157" t="str">
            <v>Brief</v>
          </cell>
          <cell r="N157" t="str">
            <v>ME</v>
          </cell>
          <cell r="O157" t="str">
            <v>Skanska</v>
          </cell>
        </row>
        <row r="158">
          <cell r="E158" t="str">
            <v>TI004316</v>
          </cell>
          <cell r="F158" t="str">
            <v>Glynswood, Chard pedestrian crossing improvements</v>
          </cell>
          <cell r="G158" t="str">
            <v>Glynswood, Chard</v>
          </cell>
          <cell r="H158" t="str">
            <v>South Somerset</v>
          </cell>
          <cell r="I158" t="str">
            <v>Chard North</v>
          </cell>
          <cell r="J158" t="str">
            <v>Chard Town</v>
          </cell>
          <cell r="K158" t="str">
            <v>Amanda Broom</v>
          </cell>
          <cell r="L158" t="str">
            <v>Amanda Broom</v>
          </cell>
          <cell r="M158" t="str">
            <v>Design</v>
          </cell>
          <cell r="N158" t="str">
            <v>KJ</v>
          </cell>
          <cell r="O158" t="str">
            <v>WSP</v>
          </cell>
          <cell r="Q158" t="str">
            <v>Link</v>
          </cell>
          <cell r="R158" t="str">
            <v>Improved pedestrian crossing facilities</v>
          </cell>
          <cell r="AM158">
            <v>43350</v>
          </cell>
          <cell r="AO158">
            <v>43431</v>
          </cell>
          <cell r="AP158">
            <v>43441</v>
          </cell>
          <cell r="AR158">
            <v>15.374000000000001</v>
          </cell>
          <cell r="AS158">
            <v>1.8</v>
          </cell>
          <cell r="AT158" t="str">
            <v>TBC</v>
          </cell>
          <cell r="AX158">
            <v>43441</v>
          </cell>
          <cell r="AY158">
            <v>44116</v>
          </cell>
          <cell r="AZ158">
            <v>43668</v>
          </cell>
          <cell r="BA158" t="str">
            <v>13/08/2019 11/03/20</v>
          </cell>
          <cell r="BB158">
            <v>43714</v>
          </cell>
          <cell r="BC158" t="str">
            <v>25/11/2019 28/08/20</v>
          </cell>
          <cell r="BI158">
            <v>44176</v>
          </cell>
          <cell r="BL158" t="str">
            <v>Revised Consultation</v>
          </cell>
          <cell r="BM158">
            <v>44225</v>
          </cell>
          <cell r="BN158">
            <v>44442</v>
          </cell>
          <cell r="BO158" t="str">
            <v>YACO2050</v>
          </cell>
          <cell r="BP158">
            <v>37.738999999999997</v>
          </cell>
          <cell r="BQ158">
            <v>62.283999999999999</v>
          </cell>
          <cell r="BW158" t="str">
            <v>Drayton</v>
          </cell>
        </row>
        <row r="159">
          <cell r="E159" t="str">
            <v>TI004317</v>
          </cell>
          <cell r="F159" t="str">
            <v>Silver Street, Bruton (Kings School to MUGA), pedestrian safety improvements</v>
          </cell>
          <cell r="G159" t="str">
            <v>Silver Street, Bruton</v>
          </cell>
          <cell r="H159" t="str">
            <v>South Somerset</v>
          </cell>
          <cell r="I159" t="str">
            <v>Wincanton &amp; Bruton</v>
          </cell>
          <cell r="J159" t="str">
            <v>Bruton</v>
          </cell>
          <cell r="K159" t="str">
            <v>Anna Groskop</v>
          </cell>
          <cell r="L159" t="str">
            <v>Anna Groskop</v>
          </cell>
          <cell r="M159" t="str">
            <v>Construction</v>
          </cell>
          <cell r="N159" t="str">
            <v>KJ</v>
          </cell>
          <cell r="O159" t="str">
            <v>In House</v>
          </cell>
          <cell r="Q159" t="str">
            <v>Link</v>
          </cell>
          <cell r="R159" t="str">
            <v>Introduction of new traffic calming features to improve pedestrian safety</v>
          </cell>
          <cell r="AM159">
            <v>43230</v>
          </cell>
          <cell r="AN159">
            <v>43626</v>
          </cell>
          <cell r="AO159">
            <v>43664</v>
          </cell>
          <cell r="AP159">
            <v>43670</v>
          </cell>
          <cell r="AR159">
            <v>11.271999999999998</v>
          </cell>
          <cell r="AS159">
            <v>2.8</v>
          </cell>
          <cell r="AU159">
            <v>11</v>
          </cell>
          <cell r="AX159">
            <v>43634</v>
          </cell>
          <cell r="AY159">
            <v>44105</v>
          </cell>
          <cell r="AZ159">
            <v>43767</v>
          </cell>
          <cell r="BE159">
            <v>44099</v>
          </cell>
          <cell r="BI159">
            <v>44099</v>
          </cell>
          <cell r="BL159" t="str">
            <v>Consultation</v>
          </cell>
          <cell r="BM159">
            <v>44105</v>
          </cell>
          <cell r="BN159">
            <v>44104</v>
          </cell>
          <cell r="BO159" t="str">
            <v>YCON2067</v>
          </cell>
          <cell r="BP159">
            <v>31.385999999999999</v>
          </cell>
          <cell r="BQ159">
            <v>77.64</v>
          </cell>
          <cell r="BR159">
            <v>11.705</v>
          </cell>
          <cell r="BW159" t="str">
            <v>Drayton</v>
          </cell>
        </row>
        <row r="160">
          <cell r="E160" t="str">
            <v>TI004318</v>
          </cell>
          <cell r="F160" t="str">
            <v>North st / High st / Dancing Hill, North Petherton junction improvements</v>
          </cell>
          <cell r="G160" t="str">
            <v>North Petherton</v>
          </cell>
          <cell r="H160" t="str">
            <v>Sedgemoor</v>
          </cell>
          <cell r="I160" t="str">
            <v>North Petherton</v>
          </cell>
          <cell r="J160" t="str">
            <v>North Petherton</v>
          </cell>
          <cell r="K160" t="str">
            <v>Bill Revans</v>
          </cell>
          <cell r="L160" t="str">
            <v>Bill Revans</v>
          </cell>
          <cell r="M160" t="str">
            <v>Design</v>
          </cell>
          <cell r="N160" t="str">
            <v>KJ</v>
          </cell>
          <cell r="O160" t="str">
            <v>WSP</v>
          </cell>
          <cell r="Q160" t="str">
            <v>Link</v>
          </cell>
          <cell r="R160" t="str">
            <v>Concerns surrounding movement of HGVs in local area.</v>
          </cell>
          <cell r="S160">
            <v>7.2</v>
          </cell>
          <cell r="V160">
            <v>7.2</v>
          </cell>
          <cell r="AJ160">
            <v>43643</v>
          </cell>
          <cell r="AM160">
            <v>43347</v>
          </cell>
          <cell r="AP160">
            <v>43433</v>
          </cell>
          <cell r="AR160">
            <v>5.8710000000000004</v>
          </cell>
          <cell r="AS160">
            <v>1.774</v>
          </cell>
          <cell r="AX160">
            <v>43441</v>
          </cell>
          <cell r="AY160">
            <v>43612</v>
          </cell>
        </row>
        <row r="161">
          <cell r="E161" t="str">
            <v>TI004319</v>
          </cell>
          <cell r="F161" t="str">
            <v>West Coker pedestrian crossing improvements</v>
          </cell>
          <cell r="G161" t="str">
            <v>West Coker</v>
          </cell>
          <cell r="H161" t="str">
            <v>South Somerset</v>
          </cell>
          <cell r="I161" t="str">
            <v>Coker</v>
          </cell>
          <cell r="J161" t="str">
            <v>West Coker</v>
          </cell>
          <cell r="K161" t="str">
            <v>Mark Keating</v>
          </cell>
          <cell r="L161" t="str">
            <v>Mark Keating</v>
          </cell>
          <cell r="M161" t="str">
            <v>Design</v>
          </cell>
          <cell r="N161" t="str">
            <v>KJ</v>
          </cell>
          <cell r="O161" t="str">
            <v>WSP</v>
          </cell>
          <cell r="Q161" t="str">
            <v>Link</v>
          </cell>
          <cell r="R161" t="str">
            <v>Improved pedestrian crossing to complement existing traffic calming</v>
          </cell>
          <cell r="AG161">
            <v>43441</v>
          </cell>
          <cell r="AH161">
            <v>43497</v>
          </cell>
          <cell r="AJ161">
            <v>43525</v>
          </cell>
          <cell r="AM161">
            <v>43350</v>
          </cell>
          <cell r="AO161">
            <v>43431</v>
          </cell>
          <cell r="AP161">
            <v>43441</v>
          </cell>
          <cell r="AR161">
            <v>4.6230000000000002</v>
          </cell>
          <cell r="AS161">
            <v>1.1950000000000001</v>
          </cell>
          <cell r="AT161" t="str">
            <v>TBC</v>
          </cell>
          <cell r="AX161">
            <v>43441</v>
          </cell>
          <cell r="AY161">
            <v>43497</v>
          </cell>
          <cell r="BA161">
            <v>43770</v>
          </cell>
          <cell r="BB161">
            <v>43791</v>
          </cell>
          <cell r="BC161">
            <v>43872</v>
          </cell>
          <cell r="BD161">
            <v>43928</v>
          </cell>
          <cell r="BE161">
            <v>43987</v>
          </cell>
          <cell r="BG161">
            <v>44071</v>
          </cell>
          <cell r="BI161">
            <v>43979</v>
          </cell>
          <cell r="BL161" t="str">
            <v>Construction</v>
          </cell>
          <cell r="BM161">
            <v>44008</v>
          </cell>
          <cell r="BN161">
            <v>44014</v>
          </cell>
          <cell r="BO161" t="str">
            <v>YCON2052</v>
          </cell>
          <cell r="BP161">
            <v>6.57</v>
          </cell>
          <cell r="BT161">
            <v>44111</v>
          </cell>
          <cell r="BU161">
            <v>16.824999999999999</v>
          </cell>
          <cell r="BV161">
            <v>44224</v>
          </cell>
          <cell r="BW161" t="str">
            <v>Drayton</v>
          </cell>
        </row>
        <row r="162">
          <cell r="E162" t="str">
            <v>TI004320</v>
          </cell>
          <cell r="F162" t="str">
            <v>Blackbrook (near sports centre), Taunton pedestrian crossing upgrade</v>
          </cell>
          <cell r="G162" t="str">
            <v>Blackbrook Way</v>
          </cell>
          <cell r="H162" t="str">
            <v>Taunton Deane</v>
          </cell>
          <cell r="I162" t="str">
            <v>Taunton South</v>
          </cell>
          <cell r="J162" t="str">
            <v>Taunton</v>
          </cell>
          <cell r="K162" t="str">
            <v>Hazel Prior-Sankey</v>
          </cell>
          <cell r="L162" t="str">
            <v>Hazel Prior-Sankey</v>
          </cell>
          <cell r="M162" t="str">
            <v>Design</v>
          </cell>
          <cell r="N162" t="str">
            <v>ME</v>
          </cell>
          <cell r="O162" t="str">
            <v>WSP</v>
          </cell>
          <cell r="Q162" t="str">
            <v>Link</v>
          </cell>
          <cell r="R162" t="str">
            <v>Upgrade of refuge, potentially to a signalised crossing and with a possible relocation</v>
          </cell>
          <cell r="AG162">
            <v>43806</v>
          </cell>
          <cell r="AH162">
            <v>43493</v>
          </cell>
          <cell r="AJ162">
            <v>43525</v>
          </cell>
          <cell r="AM162">
            <v>43342</v>
          </cell>
          <cell r="AO162">
            <v>43427</v>
          </cell>
          <cell r="AP162">
            <v>43432</v>
          </cell>
          <cell r="AR162">
            <v>5.0609999999999999</v>
          </cell>
          <cell r="AS162">
            <v>1.9249999999999998</v>
          </cell>
          <cell r="AZ162">
            <v>43599</v>
          </cell>
          <cell r="BA162">
            <v>43609</v>
          </cell>
          <cell r="BB162">
            <v>43633</v>
          </cell>
          <cell r="BC162">
            <v>43658</v>
          </cell>
          <cell r="BI162">
            <v>43808</v>
          </cell>
          <cell r="BL162" t="str">
            <v>Consultation</v>
          </cell>
          <cell r="BM162">
            <v>43921</v>
          </cell>
          <cell r="BN162">
            <v>43938</v>
          </cell>
          <cell r="BO162" t="str">
            <v>YCON2021</v>
          </cell>
          <cell r="BP162">
            <v>25.181000000000001</v>
          </cell>
          <cell r="BQ162">
            <v>57.249000000000002</v>
          </cell>
          <cell r="BR162">
            <v>12.193999999999999</v>
          </cell>
          <cell r="BU162">
            <v>68.203000000000003</v>
          </cell>
          <cell r="BV162">
            <v>44146</v>
          </cell>
        </row>
        <row r="163">
          <cell r="E163" t="str">
            <v>TI004321</v>
          </cell>
          <cell r="F163" t="str">
            <v>B3139 Mark first school pedestrian safety improvements (when lights show)</v>
          </cell>
          <cell r="G163" t="str">
            <v>Mark</v>
          </cell>
          <cell r="H163" t="str">
            <v>Sedgemoor</v>
          </cell>
          <cell r="I163" t="str">
            <v>King Alfred</v>
          </cell>
          <cell r="J163" t="str">
            <v>Mark</v>
          </cell>
          <cell r="K163" t="str">
            <v>David Huxtable</v>
          </cell>
          <cell r="L163" t="str">
            <v>David Huxtable</v>
          </cell>
          <cell r="M163" t="str">
            <v>feasibility</v>
          </cell>
          <cell r="N163" t="str">
            <v>KJ</v>
          </cell>
          <cell r="O163" t="str">
            <v>TM</v>
          </cell>
          <cell r="BL163" t="str">
            <v>Construction</v>
          </cell>
          <cell r="BN163">
            <v>44322</v>
          </cell>
          <cell r="BO163" t="str">
            <v>YACON2039</v>
          </cell>
          <cell r="BP163">
            <v>5.117</v>
          </cell>
          <cell r="BR163">
            <v>4.4580000000000002</v>
          </cell>
          <cell r="BS163">
            <v>44424</v>
          </cell>
          <cell r="BT163">
            <v>44428</v>
          </cell>
        </row>
        <row r="164">
          <cell r="E164" t="str">
            <v>TI004322</v>
          </cell>
          <cell r="F164" t="str">
            <v>Marsh Lane, Dunster, new footway</v>
          </cell>
          <cell r="G164" t="str">
            <v>Marsh Lane, Dunster</v>
          </cell>
          <cell r="H164" t="str">
            <v>West Somerset</v>
          </cell>
          <cell r="I164" t="str">
            <v>Dunster</v>
          </cell>
          <cell r="J164" t="str">
            <v>Dunster</v>
          </cell>
          <cell r="K164" t="str">
            <v>Christine Lawrence</v>
          </cell>
          <cell r="L164" t="str">
            <v>Christine Lawrence</v>
          </cell>
          <cell r="M164" t="str">
            <v>Complete</v>
          </cell>
          <cell r="N164" t="str">
            <v>KJ</v>
          </cell>
          <cell r="O164" t="str">
            <v>In House</v>
          </cell>
          <cell r="Q164" t="str">
            <v>Link</v>
          </cell>
          <cell r="R164" t="str">
            <v>New footway required to link with existing footway in Marsh Lane development</v>
          </cell>
          <cell r="AM164">
            <v>43563</v>
          </cell>
          <cell r="AO164">
            <v>43599</v>
          </cell>
          <cell r="AP164">
            <v>43600</v>
          </cell>
          <cell r="AR164">
            <v>7.6929999999999996</v>
          </cell>
          <cell r="AS164">
            <v>1.5</v>
          </cell>
          <cell r="BL164" t="str">
            <v>Construction</v>
          </cell>
          <cell r="BN164">
            <v>43658</v>
          </cell>
          <cell r="BO164" t="str">
            <v>XCON2033  XCON2034</v>
          </cell>
          <cell r="BP164" t="str">
            <v>7.287 
39.249</v>
          </cell>
          <cell r="BQ164">
            <v>83.7</v>
          </cell>
          <cell r="BS164">
            <v>43717</v>
          </cell>
          <cell r="BT164">
            <v>43756</v>
          </cell>
          <cell r="BU164">
            <v>84.34</v>
          </cell>
          <cell r="BX164">
            <v>44127</v>
          </cell>
        </row>
        <row r="165">
          <cell r="E165" t="str">
            <v>TI004323</v>
          </cell>
          <cell r="F165" t="str">
            <v>Bossington Drive (near Lynford Park primary) Taunton pedestrian crossing improvements</v>
          </cell>
          <cell r="G165" t="str">
            <v>Bossington Drive, Taunton</v>
          </cell>
          <cell r="H165" t="str">
            <v>Taunton Deane</v>
          </cell>
          <cell r="I165" t="str">
            <v>Taunton North</v>
          </cell>
          <cell r="J165" t="str">
            <v>Taunton</v>
          </cell>
          <cell r="K165" t="str">
            <v>Giuseppe Fraschini</v>
          </cell>
          <cell r="L165" t="str">
            <v>Giuseppe Fraschini</v>
          </cell>
          <cell r="M165" t="str">
            <v>Complete</v>
          </cell>
          <cell r="N165" t="str">
            <v>AN</v>
          </cell>
          <cell r="O165" t="str">
            <v>WSP</v>
          </cell>
          <cell r="Q165" t="str">
            <v>Link</v>
          </cell>
          <cell r="R165" t="str">
            <v>Provision of a safe crossing on Selworthy Road to improve pedestrian safety</v>
          </cell>
          <cell r="AM165">
            <v>43342</v>
          </cell>
          <cell r="AO165">
            <v>43426</v>
          </cell>
          <cell r="AP165">
            <v>43430</v>
          </cell>
          <cell r="AR165">
            <v>6.0449999999999999</v>
          </cell>
          <cell r="AS165">
            <v>1.9100000000000001</v>
          </cell>
          <cell r="AT165" t="str">
            <v>TBC</v>
          </cell>
          <cell r="AX165">
            <v>43427</v>
          </cell>
          <cell r="AY165">
            <v>43452</v>
          </cell>
          <cell r="BI165">
            <v>43707</v>
          </cell>
          <cell r="BL165" t="str">
            <v>Construction</v>
          </cell>
          <cell r="BN165">
            <v>43815</v>
          </cell>
          <cell r="BO165" t="str">
            <v>XCON2063</v>
          </cell>
          <cell r="BP165">
            <v>5.19</v>
          </cell>
          <cell r="BQ165">
            <v>15.571</v>
          </cell>
          <cell r="BR165">
            <v>1.6850000000000001</v>
          </cell>
          <cell r="BS165">
            <v>43885</v>
          </cell>
          <cell r="BT165">
            <v>43903</v>
          </cell>
          <cell r="BV165">
            <v>43892</v>
          </cell>
        </row>
        <row r="166">
          <cell r="E166" t="str">
            <v>TI004324</v>
          </cell>
          <cell r="F166" t="str">
            <v>The Cross, Doniford, missing section of footpath</v>
          </cell>
          <cell r="G166" t="str">
            <v>Doniford</v>
          </cell>
          <cell r="H166" t="str">
            <v>West Somerset</v>
          </cell>
          <cell r="I166" t="str">
            <v>Watchet and Stogursey</v>
          </cell>
          <cell r="J166" t="str">
            <v>Williton</v>
          </cell>
          <cell r="K166" t="str">
            <v>Hugh Davies</v>
          </cell>
          <cell r="L166" t="str">
            <v>Hugh Davies</v>
          </cell>
          <cell r="M166" t="str">
            <v>Design</v>
          </cell>
          <cell r="N166" t="str">
            <v>ME</v>
          </cell>
          <cell r="O166" t="str">
            <v>In House</v>
          </cell>
          <cell r="Q166" t="str">
            <v>Link</v>
          </cell>
          <cell r="R166" t="str">
            <v>New pedestrian footway along coastal path</v>
          </cell>
          <cell r="AT166">
            <v>6.9</v>
          </cell>
          <cell r="BN166">
            <v>44281</v>
          </cell>
          <cell r="BO166" t="str">
            <v>YACON2002</v>
          </cell>
          <cell r="BP166">
            <v>4.9909999999999997</v>
          </cell>
          <cell r="BU166">
            <v>20.007000000000001</v>
          </cell>
          <cell r="BV166">
            <v>44508</v>
          </cell>
          <cell r="BW166" t="str">
            <v>Bedrock</v>
          </cell>
        </row>
        <row r="167">
          <cell r="E167" t="str">
            <v>TI004325</v>
          </cell>
          <cell r="F167" t="str">
            <v>Exford safety improvements</v>
          </cell>
          <cell r="G167" t="str">
            <v>Exford</v>
          </cell>
          <cell r="H167" t="str">
            <v>West Somerset</v>
          </cell>
          <cell r="I167" t="str">
            <v>Dulverton and Exmoor</v>
          </cell>
          <cell r="J167" t="str">
            <v>Exford</v>
          </cell>
          <cell r="K167" t="str">
            <v>Frances Nicholson</v>
          </cell>
          <cell r="L167" t="str">
            <v>Frances Nicholson</v>
          </cell>
          <cell r="M167" t="str">
            <v>Construction</v>
          </cell>
          <cell r="N167" t="str">
            <v>AHO</v>
          </cell>
          <cell r="O167" t="str">
            <v>AHO</v>
          </cell>
          <cell r="Q167" t="str">
            <v>Link</v>
          </cell>
          <cell r="R167" t="str">
            <v>Improvements to sections of Edgecott Road, including leat and footway</v>
          </cell>
          <cell r="AT167">
            <v>20</v>
          </cell>
          <cell r="BL167" t="str">
            <v>N/A</v>
          </cell>
        </row>
        <row r="168">
          <cell r="E168" t="str">
            <v>TI004326</v>
          </cell>
          <cell r="F168" t="str">
            <v>Holy Trinity School, South Street, Taunton pedestrian crossing improvements</v>
          </cell>
          <cell r="G168" t="str">
            <v>South Street, Taunton</v>
          </cell>
          <cell r="H168" t="str">
            <v>Taunton Deane</v>
          </cell>
          <cell r="I168" t="str">
            <v>Taunton East</v>
          </cell>
          <cell r="J168" t="str">
            <v>Taunton</v>
          </cell>
          <cell r="K168" t="str">
            <v>Simon Coles</v>
          </cell>
          <cell r="L168" t="str">
            <v>Simon Coles</v>
          </cell>
          <cell r="M168" t="str">
            <v>Design</v>
          </cell>
          <cell r="N168" t="str">
            <v>AN</v>
          </cell>
          <cell r="O168" t="str">
            <v>WSP</v>
          </cell>
          <cell r="Q168" t="str">
            <v>Link</v>
          </cell>
          <cell r="R168" t="str">
            <v>Provision of a safe crossing outside the school to improve pedestrian safety</v>
          </cell>
          <cell r="Y168">
            <v>43342</v>
          </cell>
          <cell r="AB168">
            <v>43433</v>
          </cell>
          <cell r="AD168">
            <v>6.5270000000000001</v>
          </cell>
          <cell r="AG168">
            <v>43441</v>
          </cell>
          <cell r="AH168">
            <v>43504</v>
          </cell>
          <cell r="AI168">
            <v>43504</v>
          </cell>
          <cell r="BI168">
            <v>43805</v>
          </cell>
          <cell r="BL168" t="str">
            <v>Construction</v>
          </cell>
          <cell r="BM168">
            <v>43969</v>
          </cell>
          <cell r="BN168">
            <v>43972</v>
          </cell>
          <cell r="BO168" t="str">
            <v>YCON2041</v>
          </cell>
          <cell r="BP168">
            <v>19.106999999999999</v>
          </cell>
          <cell r="BQ168">
            <v>28.15</v>
          </cell>
          <cell r="BR168">
            <v>2.3980000000000001</v>
          </cell>
          <cell r="BS168">
            <v>44046</v>
          </cell>
          <cell r="BT168">
            <v>44064</v>
          </cell>
          <cell r="BU168">
            <v>26.981000000000002</v>
          </cell>
          <cell r="BV168">
            <v>44106</v>
          </cell>
          <cell r="BW168" t="str">
            <v>Drayton</v>
          </cell>
        </row>
        <row r="169">
          <cell r="E169" t="str">
            <v>TI004327</v>
          </cell>
          <cell r="F169" t="str">
            <v xml:space="preserve">B3134/B3135 Miners Arms (phase 2) road safety </v>
          </cell>
          <cell r="H169" t="str">
            <v>Mendip</v>
          </cell>
          <cell r="I169" t="str">
            <v>Mendip Hills</v>
          </cell>
          <cell r="K169" t="str">
            <v>Mike Pullin</v>
          </cell>
          <cell r="L169" t="str">
            <v>Mike Pullin</v>
          </cell>
          <cell r="M169" t="str">
            <v>Uncommissioned</v>
          </cell>
          <cell r="N169" t="str">
            <v>KJ</v>
          </cell>
          <cell r="O169" t="str">
            <v>In House</v>
          </cell>
        </row>
        <row r="170">
          <cell r="E170" t="str">
            <v>TI004328</v>
          </cell>
          <cell r="F170" t="str">
            <v>A371 Castle Cary to Ansford Railway Bridge, speed reduction</v>
          </cell>
          <cell r="G170" t="str">
            <v>A371 Castle Cary to Ansford</v>
          </cell>
          <cell r="H170" t="str">
            <v>South Somerset</v>
          </cell>
          <cell r="I170" t="str">
            <v>Castle Cary</v>
          </cell>
          <cell r="J170" t="str">
            <v>Castle Cary / Ansford</v>
          </cell>
          <cell r="K170" t="str">
            <v>Mike Lewis</v>
          </cell>
          <cell r="L170" t="str">
            <v>Mike Lewis</v>
          </cell>
          <cell r="M170" t="str">
            <v>Design</v>
          </cell>
          <cell r="N170" t="str">
            <v>ME</v>
          </cell>
          <cell r="O170" t="str">
            <v>WSP</v>
          </cell>
          <cell r="Q170" t="str">
            <v>Link</v>
          </cell>
          <cell r="R170" t="str">
            <v>Review of current speed data</v>
          </cell>
          <cell r="AM170">
            <v>43322</v>
          </cell>
          <cell r="AO170">
            <v>43426</v>
          </cell>
          <cell r="AP170">
            <v>43430</v>
          </cell>
          <cell r="AR170">
            <v>9.3129999999999988</v>
          </cell>
          <cell r="AX170">
            <v>43430</v>
          </cell>
          <cell r="AY170">
            <v>43987</v>
          </cell>
          <cell r="BI170">
            <v>43924</v>
          </cell>
          <cell r="BM170">
            <v>43987</v>
          </cell>
          <cell r="BN170">
            <v>44008</v>
          </cell>
          <cell r="BO170" t="str">
            <v>YCON2050</v>
          </cell>
          <cell r="BP170">
            <v>22.573</v>
          </cell>
          <cell r="BR170">
            <v>1.5</v>
          </cell>
        </row>
        <row r="171">
          <cell r="E171" t="str">
            <v>TI004329</v>
          </cell>
          <cell r="F171" t="str">
            <v>East of North Petherton to North Newton traffic management (when lights show)</v>
          </cell>
          <cell r="G171" t="str">
            <v>North Petherton</v>
          </cell>
          <cell r="H171" t="str">
            <v>Sedgemoor</v>
          </cell>
          <cell r="I171" t="str">
            <v>North Petherton</v>
          </cell>
          <cell r="J171" t="str">
            <v>North Petherton</v>
          </cell>
          <cell r="K171" t="str">
            <v>Bill Revans</v>
          </cell>
          <cell r="L171" t="str">
            <v>Bill Revans</v>
          </cell>
          <cell r="M171" t="str">
            <v>feasibility</v>
          </cell>
          <cell r="N171" t="str">
            <v>KJ</v>
          </cell>
          <cell r="O171" t="str">
            <v>WSP</v>
          </cell>
          <cell r="AJ171">
            <v>43962</v>
          </cell>
          <cell r="AM171">
            <v>43832</v>
          </cell>
          <cell r="AN171">
            <v>43854</v>
          </cell>
          <cell r="AO171">
            <v>43854</v>
          </cell>
          <cell r="AP171">
            <v>43857</v>
          </cell>
          <cell r="AR171">
            <v>4.0209999999999999</v>
          </cell>
          <cell r="AX171">
            <v>43809</v>
          </cell>
          <cell r="AY171">
            <v>43966</v>
          </cell>
          <cell r="BA171">
            <v>44113</v>
          </cell>
          <cell r="BB171">
            <v>44127</v>
          </cell>
        </row>
        <row r="172">
          <cell r="E172" t="str">
            <v>TI004330</v>
          </cell>
          <cell r="F172" t="str">
            <v>Furnham Road, Chard pedestrian crossing improvements</v>
          </cell>
          <cell r="G172" t="str">
            <v>Furnham Road, Chard</v>
          </cell>
          <cell r="H172" t="str">
            <v>South Somerset</v>
          </cell>
          <cell r="I172" t="str">
            <v>Chard North</v>
          </cell>
          <cell r="J172" t="str">
            <v>Chard Town</v>
          </cell>
          <cell r="K172" t="str">
            <v>Amanda Broom</v>
          </cell>
          <cell r="L172" t="str">
            <v>Amanda Broom</v>
          </cell>
          <cell r="M172" t="str">
            <v>feasibility</v>
          </cell>
          <cell r="N172" t="str">
            <v>KJ</v>
          </cell>
          <cell r="O172" t="str">
            <v>WSP</v>
          </cell>
          <cell r="AJ172">
            <v>43902</v>
          </cell>
          <cell r="AM172">
            <v>43819</v>
          </cell>
          <cell r="AN172">
            <v>43854</v>
          </cell>
          <cell r="AO172">
            <v>43853</v>
          </cell>
          <cell r="AP172">
            <v>43857</v>
          </cell>
          <cell r="AR172">
            <v>3.8220000000000001</v>
          </cell>
          <cell r="AS172">
            <v>1.25</v>
          </cell>
          <cell r="AX172">
            <v>43809</v>
          </cell>
          <cell r="AY172">
            <v>43902</v>
          </cell>
          <cell r="AZ172">
            <v>43993</v>
          </cell>
          <cell r="BA172">
            <v>43994</v>
          </cell>
          <cell r="BB172">
            <v>44015</v>
          </cell>
          <cell r="BC172">
            <v>44112</v>
          </cell>
          <cell r="BN172">
            <v>44442</v>
          </cell>
          <cell r="BO172" t="str">
            <v>YACO2049</v>
          </cell>
          <cell r="BP172">
            <v>23.172000000000001</v>
          </cell>
          <cell r="BQ172">
            <v>59.2</v>
          </cell>
          <cell r="BW172" t="str">
            <v>Drayton</v>
          </cell>
        </row>
        <row r="173">
          <cell r="E173" t="str">
            <v>TI004331</v>
          </cell>
          <cell r="F173" t="str">
            <v>Asney Road, Walton missing footway link</v>
          </cell>
          <cell r="G173" t="str">
            <v>Walton</v>
          </cell>
          <cell r="H173" t="str">
            <v>Mendip</v>
          </cell>
          <cell r="I173" t="str">
            <v>Mendip West</v>
          </cell>
          <cell r="J173" t="str">
            <v>Walton</v>
          </cell>
          <cell r="K173" t="str">
            <v>Graham Noel</v>
          </cell>
          <cell r="L173" t="str">
            <v>Graham Noel</v>
          </cell>
          <cell r="M173" t="str">
            <v>Construction</v>
          </cell>
          <cell r="N173" t="str">
            <v>KJ</v>
          </cell>
          <cell r="O173" t="str">
            <v>In House</v>
          </cell>
          <cell r="Q173" t="str">
            <v>Link</v>
          </cell>
          <cell r="R173" t="str">
            <v>New section of footway required as pedestrians are uncomfortable with current layout</v>
          </cell>
          <cell r="AM173">
            <v>43398</v>
          </cell>
          <cell r="AO173">
            <v>43431</v>
          </cell>
          <cell r="AP173">
            <v>43434</v>
          </cell>
          <cell r="AR173">
            <v>5.1689999999999996</v>
          </cell>
          <cell r="AS173">
            <v>1.2</v>
          </cell>
          <cell r="AT173">
            <v>4.55</v>
          </cell>
          <cell r="AU173">
            <v>2.5</v>
          </cell>
          <cell r="AX173">
            <v>43437</v>
          </cell>
          <cell r="AY173">
            <v>43698</v>
          </cell>
          <cell r="AZ173">
            <v>43507</v>
          </cell>
          <cell r="BA173">
            <v>43690</v>
          </cell>
          <cell r="BB173">
            <v>43707</v>
          </cell>
          <cell r="BC173">
            <v>43724</v>
          </cell>
          <cell r="BD173" t="str">
            <v>N/A</v>
          </cell>
          <cell r="BE173" t="str">
            <v>N/A</v>
          </cell>
          <cell r="BF173" t="str">
            <v>N/A</v>
          </cell>
          <cell r="BG173" t="str">
            <v>N/A</v>
          </cell>
          <cell r="BH173" t="str">
            <v>N/A</v>
          </cell>
          <cell r="BI173">
            <v>43843</v>
          </cell>
          <cell r="BL173" t="str">
            <v>Construction</v>
          </cell>
          <cell r="BM173">
            <v>43698</v>
          </cell>
          <cell r="BN173">
            <v>43819</v>
          </cell>
          <cell r="BO173" t="str">
            <v>XCON2066 YCON2060</v>
          </cell>
          <cell r="BP173">
            <v>8.5240000000000009</v>
          </cell>
          <cell r="BQ173">
            <v>20.436999999999998</v>
          </cell>
          <cell r="BS173">
            <v>40159</v>
          </cell>
          <cell r="BT173">
            <v>43824</v>
          </cell>
          <cell r="BW173" t="str">
            <v>Bedrock</v>
          </cell>
        </row>
        <row r="174">
          <cell r="E174" t="str">
            <v>TI004332</v>
          </cell>
          <cell r="F174" t="str">
            <v>Beacon Hill Crossroads road safety</v>
          </cell>
          <cell r="G174" t="str">
            <v>Beacon Hill Crossroads (south of Oakhill)</v>
          </cell>
          <cell r="H174" t="str">
            <v>Mendip</v>
          </cell>
          <cell r="I174" t="str">
            <v>Mendip Hills</v>
          </cell>
          <cell r="J174" t="str">
            <v>Ashwick</v>
          </cell>
          <cell r="K174" t="str">
            <v>Mike Pullin</v>
          </cell>
          <cell r="L174" t="str">
            <v>Mike Pullin</v>
          </cell>
          <cell r="M174" t="str">
            <v>Design</v>
          </cell>
          <cell r="N174" t="str">
            <v>AN</v>
          </cell>
          <cell r="O174" t="str">
            <v>WSP</v>
          </cell>
          <cell r="Q174" t="str">
            <v>Link</v>
          </cell>
          <cell r="R174" t="str">
            <v>Improve road safety and review signing and lining to help improve compliance with speed limit</v>
          </cell>
          <cell r="AM174">
            <v>43322</v>
          </cell>
          <cell r="AO174">
            <v>43431</v>
          </cell>
          <cell r="AP174">
            <v>43433</v>
          </cell>
          <cell r="AR174">
            <v>13.441000000000001</v>
          </cell>
          <cell r="AS174">
            <v>9.7829999999999995</v>
          </cell>
          <cell r="AT174">
            <v>65</v>
          </cell>
          <cell r="AX174">
            <v>43441</v>
          </cell>
          <cell r="AY174">
            <v>43917</v>
          </cell>
          <cell r="BL174" t="str">
            <v>Consultation</v>
          </cell>
          <cell r="BN174">
            <v>43952</v>
          </cell>
          <cell r="BO174" t="str">
            <v>YCON2037</v>
          </cell>
          <cell r="BP174">
            <v>57.959000000000003</v>
          </cell>
          <cell r="BU174">
            <v>118.328</v>
          </cell>
          <cell r="BV174">
            <v>44187</v>
          </cell>
        </row>
        <row r="175">
          <cell r="E175" t="str">
            <v>TI004333</v>
          </cell>
          <cell r="F175" t="str">
            <v>B3139 West Horrington road and pedestrian safety</v>
          </cell>
          <cell r="G175" t="str">
            <v>West Horrington</v>
          </cell>
          <cell r="H175" t="str">
            <v>Mendip</v>
          </cell>
          <cell r="I175" t="str">
            <v>Mendip Hills</v>
          </cell>
          <cell r="J175" t="str">
            <v xml:space="preserve">St Cuthburt out </v>
          </cell>
          <cell r="K175" t="str">
            <v>Mike Pullin</v>
          </cell>
          <cell r="L175" t="str">
            <v>Mike Pullin</v>
          </cell>
          <cell r="M175" t="str">
            <v>Feasibility</v>
          </cell>
          <cell r="N175" t="str">
            <v>AN</v>
          </cell>
          <cell r="O175" t="str">
            <v>WSP</v>
          </cell>
          <cell r="AJ175">
            <v>43948</v>
          </cell>
          <cell r="AM175">
            <v>43819</v>
          </cell>
          <cell r="AN175">
            <v>43861</v>
          </cell>
          <cell r="AO175">
            <v>43861</v>
          </cell>
          <cell r="AP175">
            <v>43868</v>
          </cell>
          <cell r="AR175">
            <v>3.8929999999999998</v>
          </cell>
          <cell r="AX175">
            <v>43809</v>
          </cell>
          <cell r="AY175">
            <v>43944</v>
          </cell>
          <cell r="BN175">
            <v>44342</v>
          </cell>
          <cell r="BO175" t="str">
            <v>YACO2041</v>
          </cell>
          <cell r="BP175">
            <v>21.934999999999999</v>
          </cell>
          <cell r="BW175" t="str">
            <v>Crestmoor</v>
          </cell>
        </row>
        <row r="176">
          <cell r="E176" t="str">
            <v>TI004334</v>
          </cell>
          <cell r="F176" t="str">
            <v>Burnham Road, Highbridge (Churchfield School), Pedestrian crossing improvements</v>
          </cell>
          <cell r="G176" t="str">
            <v>Burnham Road, Highbridge</v>
          </cell>
          <cell r="H176" t="str">
            <v>Sedgemoor</v>
          </cell>
          <cell r="I176" t="str">
            <v>Burnham On Sea and Highbridge</v>
          </cell>
          <cell r="J176" t="str">
            <v>Highbridge and Burnham South</v>
          </cell>
          <cell r="K176" t="str">
            <v>John Woodman</v>
          </cell>
          <cell r="L176" t="str">
            <v>John Woodman</v>
          </cell>
          <cell r="M176" t="str">
            <v>Design</v>
          </cell>
          <cell r="N176" t="str">
            <v>KJ</v>
          </cell>
          <cell r="O176" t="str">
            <v>Skanska</v>
          </cell>
          <cell r="AM176">
            <v>43797</v>
          </cell>
          <cell r="AN176">
            <v>43812</v>
          </cell>
          <cell r="AP176">
            <v>43998</v>
          </cell>
          <cell r="AR176">
            <v>17.311</v>
          </cell>
          <cell r="AS176">
            <v>2.2999999999999998</v>
          </cell>
          <cell r="BA176">
            <v>43901</v>
          </cell>
          <cell r="BD176">
            <v>44078</v>
          </cell>
          <cell r="BE176">
            <v>44084</v>
          </cell>
          <cell r="BF176">
            <v>44120</v>
          </cell>
          <cell r="BI176">
            <v>44085</v>
          </cell>
          <cell r="BL176" t="str">
            <v>Construction</v>
          </cell>
          <cell r="BN176">
            <v>44139</v>
          </cell>
          <cell r="BO176" t="str">
            <v>YCON2071</v>
          </cell>
          <cell r="BP176">
            <v>15.324999999999999</v>
          </cell>
          <cell r="BQ176">
            <v>20.286000000000001</v>
          </cell>
          <cell r="BR176">
            <v>10.244</v>
          </cell>
          <cell r="BW176" t="str">
            <v>Crestmoor</v>
          </cell>
        </row>
        <row r="177">
          <cell r="E177" t="str">
            <v>TI004335</v>
          </cell>
          <cell r="F177" t="str">
            <v>Brooks Road, Street pedestrian safety improvements</v>
          </cell>
          <cell r="G177" t="str">
            <v>Brooks Road, Street</v>
          </cell>
          <cell r="H177" t="str">
            <v>Mendip</v>
          </cell>
          <cell r="I177" t="str">
            <v>Glastonbury and Street</v>
          </cell>
          <cell r="J177" t="str">
            <v>Street</v>
          </cell>
          <cell r="K177" t="str">
            <v>Liz Leyshon/ Terry Napper</v>
          </cell>
          <cell r="L177" t="str">
            <v>Liz Leyshon/ Terry Napper</v>
          </cell>
          <cell r="M177" t="str">
            <v>Feasibility</v>
          </cell>
          <cell r="N177" t="str">
            <v>AN</v>
          </cell>
          <cell r="O177" t="str">
            <v>WSP</v>
          </cell>
          <cell r="AJ177">
            <v>43895</v>
          </cell>
          <cell r="AM177">
            <v>43821</v>
          </cell>
          <cell r="AN177">
            <v>43861</v>
          </cell>
          <cell r="AO177">
            <v>43861</v>
          </cell>
          <cell r="AR177">
            <v>3.9430000000000001</v>
          </cell>
          <cell r="AX177">
            <v>43809</v>
          </cell>
          <cell r="AY177">
            <v>43895</v>
          </cell>
          <cell r="AZ177">
            <v>43979</v>
          </cell>
          <cell r="BN177">
            <v>44411</v>
          </cell>
          <cell r="BO177" t="str">
            <v>YACO2047</v>
          </cell>
          <cell r="BP177">
            <v>5.423</v>
          </cell>
          <cell r="BS177">
            <v>44494</v>
          </cell>
          <cell r="BT177">
            <v>44498</v>
          </cell>
        </row>
        <row r="178">
          <cell r="E178" t="str">
            <v>TI004336</v>
          </cell>
          <cell r="F178" t="str">
            <v>Berrow Road (near Rectory Road), Burnham pedestrian crossing upgrade</v>
          </cell>
          <cell r="G178" t="str">
            <v>Berrow Road, Burnham</v>
          </cell>
          <cell r="H178" t="str">
            <v>Sedgemoor</v>
          </cell>
          <cell r="I178" t="str">
            <v>Burnham on Sea North</v>
          </cell>
          <cell r="J178" t="str">
            <v>Burnham on Sea</v>
          </cell>
          <cell r="K178" t="str">
            <v>Peter Burridge-Clayton</v>
          </cell>
          <cell r="L178" t="str">
            <v>Peter Burridge-Clayton</v>
          </cell>
          <cell r="M178" t="str">
            <v>Complete</v>
          </cell>
          <cell r="N178" t="str">
            <v>KJ</v>
          </cell>
          <cell r="O178" t="str">
            <v>Lighting</v>
          </cell>
          <cell r="Q178" t="str">
            <v>Link</v>
          </cell>
          <cell r="R178" t="str">
            <v>Improved visibility of zebra crossing</v>
          </cell>
          <cell r="BL178" t="str">
            <v>N/A</v>
          </cell>
          <cell r="BS178">
            <v>43416</v>
          </cell>
          <cell r="BT178">
            <v>43420</v>
          </cell>
        </row>
        <row r="179">
          <cell r="E179" t="str">
            <v>TI004337</v>
          </cell>
          <cell r="F179" t="str">
            <v>Wearne traffic management</v>
          </cell>
          <cell r="H179" t="str">
            <v>South Somerset</v>
          </cell>
          <cell r="I179" t="str">
            <v>Curry Rivel and Langport</v>
          </cell>
          <cell r="J179" t="str">
            <v>Curry Rivel and Langport</v>
          </cell>
          <cell r="K179" t="str">
            <v>Clare Paul</v>
          </cell>
          <cell r="L179" t="str">
            <v>Clare Paul</v>
          </cell>
          <cell r="M179" t="str">
            <v>Design</v>
          </cell>
          <cell r="N179" t="str">
            <v>ME</v>
          </cell>
          <cell r="O179" t="str">
            <v>In House</v>
          </cell>
          <cell r="BL179" t="str">
            <v>Consultation</v>
          </cell>
          <cell r="BN179">
            <v>43909</v>
          </cell>
          <cell r="BO179" t="str">
            <v>XCON2077 
YCON 2019</v>
          </cell>
          <cell r="BP179">
            <v>14.223000000000001</v>
          </cell>
          <cell r="BR179">
            <v>7.1509999999999998</v>
          </cell>
          <cell r="BS179">
            <v>43962</v>
          </cell>
          <cell r="BT179">
            <v>43980</v>
          </cell>
          <cell r="BU179">
            <v>17.477</v>
          </cell>
          <cell r="BV179">
            <v>44113</v>
          </cell>
        </row>
        <row r="180">
          <cell r="E180" t="str">
            <v>TI004338</v>
          </cell>
          <cell r="F180" t="str">
            <v>A37 Ilchester Road junction with Vagg Lane</v>
          </cell>
          <cell r="G180" t="str">
            <v>Chilthorne Domer</v>
          </cell>
          <cell r="H180" t="str">
            <v>South Somerset</v>
          </cell>
          <cell r="I180" t="str">
            <v>Brympton</v>
          </cell>
          <cell r="J180" t="str">
            <v>Chilthorne Domer</v>
          </cell>
          <cell r="K180" t="str">
            <v>Josh Williams</v>
          </cell>
          <cell r="L180" t="str">
            <v>Josh Williams</v>
          </cell>
          <cell r="M180" t="str">
            <v>Design</v>
          </cell>
          <cell r="N180" t="str">
            <v>KJ</v>
          </cell>
          <cell r="O180" t="str">
            <v>In House</v>
          </cell>
          <cell r="AZ180">
            <v>43985</v>
          </cell>
          <cell r="BA180">
            <v>43997</v>
          </cell>
          <cell r="BL180" t="str">
            <v>Construction</v>
          </cell>
          <cell r="BN180">
            <v>44034</v>
          </cell>
          <cell r="BO180" t="str">
            <v>YCON2056</v>
          </cell>
          <cell r="BP180">
            <v>10.903</v>
          </cell>
          <cell r="BQ180" t="str">
            <v>N/A</v>
          </cell>
          <cell r="BR180">
            <v>6.2</v>
          </cell>
          <cell r="BU180">
            <v>10.227</v>
          </cell>
          <cell r="BV180">
            <v>44104</v>
          </cell>
        </row>
        <row r="181">
          <cell r="E181" t="str">
            <v>TI004339</v>
          </cell>
          <cell r="F181" t="str">
            <v>Townsend Road pedestrian crossing improvements</v>
          </cell>
          <cell r="G181" t="str">
            <v>Minehead</v>
          </cell>
          <cell r="H181" t="str">
            <v>West Somerset</v>
          </cell>
          <cell r="I181" t="str">
            <v>Minehead</v>
          </cell>
          <cell r="J181" t="str">
            <v>Minehead</v>
          </cell>
          <cell r="K181" t="str">
            <v>Mandy Chilcott</v>
          </cell>
          <cell r="L181" t="str">
            <v>Mandy Chilcott</v>
          </cell>
          <cell r="M181" t="str">
            <v>Feasibility</v>
          </cell>
          <cell r="N181" t="str">
            <v>AN</v>
          </cell>
          <cell r="O181" t="str">
            <v>WSP</v>
          </cell>
          <cell r="AJ181">
            <v>43922</v>
          </cell>
          <cell r="AM181">
            <v>43822</v>
          </cell>
          <cell r="AN181">
            <v>43854</v>
          </cell>
          <cell r="AO181">
            <v>43854</v>
          </cell>
          <cell r="AR181">
            <v>13.647</v>
          </cell>
          <cell r="AX181">
            <v>43809</v>
          </cell>
          <cell r="AY181">
            <v>44287</v>
          </cell>
          <cell r="AZ181">
            <v>43979</v>
          </cell>
          <cell r="BM181">
            <v>44287</v>
          </cell>
          <cell r="BN181">
            <v>44407</v>
          </cell>
          <cell r="BO181" t="str">
            <v>YACO2046</v>
          </cell>
          <cell r="BP181">
            <v>27.123999999999999</v>
          </cell>
          <cell r="BQ181">
            <v>61.122</v>
          </cell>
          <cell r="BS181">
            <v>44571</v>
          </cell>
          <cell r="BT181">
            <v>44596</v>
          </cell>
          <cell r="BW181" t="str">
            <v>Bedrock</v>
          </cell>
        </row>
        <row r="182">
          <cell r="E182" t="str">
            <v>TI004340</v>
          </cell>
          <cell r="F182" t="str">
            <v>A38/Biddisham Lane junction safety improvements (VAS)</v>
          </cell>
          <cell r="G182" t="str">
            <v>A38</v>
          </cell>
          <cell r="H182" t="str">
            <v>Sedgemoor</v>
          </cell>
          <cell r="I182" t="str">
            <v>Brent</v>
          </cell>
          <cell r="J182" t="str">
            <v>Biddisham</v>
          </cell>
          <cell r="K182" t="str">
            <v>Bob Filmer</v>
          </cell>
          <cell r="L182" t="str">
            <v>Bob Filmer</v>
          </cell>
          <cell r="M182" t="str">
            <v>Design</v>
          </cell>
          <cell r="N182" t="str">
            <v>AN</v>
          </cell>
          <cell r="O182" t="str">
            <v>Skanska</v>
          </cell>
          <cell r="AM182">
            <v>43776</v>
          </cell>
          <cell r="AP182">
            <v>44001</v>
          </cell>
          <cell r="AR182">
            <v>8.84</v>
          </cell>
          <cell r="AS182">
            <v>2.2370000000000001</v>
          </cell>
          <cell r="BA182">
            <v>43916</v>
          </cell>
          <cell r="BS182">
            <v>44403</v>
          </cell>
          <cell r="BT182">
            <v>44414</v>
          </cell>
          <cell r="BW182" t="str">
            <v>Drayton</v>
          </cell>
        </row>
        <row r="183">
          <cell r="E183" t="str">
            <v>TI004341</v>
          </cell>
          <cell r="F183" t="str">
            <v>Merriott pedestrian improvements</v>
          </cell>
          <cell r="G183" t="str">
            <v>Merriott</v>
          </cell>
          <cell r="H183" t="str">
            <v>South Somerset</v>
          </cell>
          <cell r="I183" t="str">
            <v>South Petherton and Islemoor</v>
          </cell>
          <cell r="J183" t="str">
            <v>Merriott</v>
          </cell>
          <cell r="K183" t="str">
            <v>Adam Dance</v>
          </cell>
          <cell r="L183" t="str">
            <v>Adam Dance</v>
          </cell>
          <cell r="M183" t="str">
            <v>feasibility</v>
          </cell>
          <cell r="N183" t="str">
            <v>KJ</v>
          </cell>
          <cell r="O183" t="str">
            <v>WSP</v>
          </cell>
          <cell r="AJ183">
            <v>43994</v>
          </cell>
          <cell r="AM183">
            <v>43832</v>
          </cell>
          <cell r="AN183">
            <v>43861</v>
          </cell>
          <cell r="AO183">
            <v>43861</v>
          </cell>
          <cell r="AP183">
            <v>43866</v>
          </cell>
          <cell r="AR183">
            <v>4.6080000000000005</v>
          </cell>
          <cell r="AS183">
            <v>1.9</v>
          </cell>
          <cell r="AX183">
            <v>43809</v>
          </cell>
          <cell r="AY183">
            <v>43980</v>
          </cell>
          <cell r="BN183">
            <v>44516</v>
          </cell>
          <cell r="BO183" t="str">
            <v>YACO2064</v>
          </cell>
          <cell r="BP183">
            <v>14.63</v>
          </cell>
          <cell r="BQ183">
            <v>30.917000000000002</v>
          </cell>
          <cell r="BW183" t="str">
            <v>RK Bell</v>
          </cell>
        </row>
        <row r="184">
          <cell r="E184" t="str">
            <v>TI004342</v>
          </cell>
          <cell r="F184" t="str">
            <v>Winsham pedestrian safty improvements (including possible 20  WLS or limit)</v>
          </cell>
          <cell r="G184" t="str">
            <v>Winsham</v>
          </cell>
          <cell r="H184" t="str">
            <v>South Somerset</v>
          </cell>
          <cell r="I184" t="str">
            <v>Ilminster</v>
          </cell>
          <cell r="J184" t="str">
            <v>Winsham</v>
          </cell>
          <cell r="K184" t="str">
            <v>Linda Vijey</v>
          </cell>
          <cell r="L184" t="str">
            <v>Linda Vijey</v>
          </cell>
          <cell r="M184" t="str">
            <v>Feasibility</v>
          </cell>
          <cell r="N184" t="str">
            <v>AN</v>
          </cell>
          <cell r="O184" t="str">
            <v>TM</v>
          </cell>
          <cell r="AR184">
            <v>10.972999999999999</v>
          </cell>
          <cell r="BD184">
            <v>44431</v>
          </cell>
          <cell r="BI184">
            <v>44413</v>
          </cell>
          <cell r="BM184">
            <v>44470</v>
          </cell>
          <cell r="BN184">
            <v>44580</v>
          </cell>
          <cell r="BO184" t="str">
            <v>YACO2074</v>
          </cell>
          <cell r="BP184">
            <v>13.15</v>
          </cell>
        </row>
        <row r="185">
          <cell r="E185" t="str">
            <v>TI004343</v>
          </cell>
          <cell r="F185" t="str">
            <v>Seavington traffic calming</v>
          </cell>
          <cell r="H185" t="str">
            <v>South Somerset</v>
          </cell>
          <cell r="I185" t="str">
            <v>South Petherton and Islemoor</v>
          </cell>
          <cell r="J185" t="str">
            <v>South Petherton and Islemoor</v>
          </cell>
          <cell r="K185" t="str">
            <v>Adam Dance</v>
          </cell>
          <cell r="L185" t="str">
            <v>Adam Dance</v>
          </cell>
          <cell r="M185" t="str">
            <v>Complete</v>
          </cell>
          <cell r="N185" t="str">
            <v>KJ</v>
          </cell>
          <cell r="O185" t="str">
            <v>TM</v>
          </cell>
          <cell r="BL185" t="str">
            <v>N/A</v>
          </cell>
          <cell r="BN185">
            <v>43637</v>
          </cell>
          <cell r="BO185" t="str">
            <v>XCON2022</v>
          </cell>
          <cell r="BP185">
            <v>3.2930000000000001</v>
          </cell>
          <cell r="BU185">
            <v>4.5919999999999996</v>
          </cell>
        </row>
        <row r="186">
          <cell r="E186" t="str">
            <v>TI004344</v>
          </cell>
          <cell r="F186" t="str">
            <v>Kingweston Road and Ilchester Road, Charlton Mackrell speed reduction</v>
          </cell>
          <cell r="G186" t="str">
            <v>Charlton Mackrell</v>
          </cell>
          <cell r="H186" t="str">
            <v>South Somerset</v>
          </cell>
          <cell r="I186" t="str">
            <v>Somerton</v>
          </cell>
          <cell r="J186" t="str">
            <v>The Charltons</v>
          </cell>
          <cell r="K186" t="str">
            <v>Dean Ruddle</v>
          </cell>
          <cell r="L186" t="str">
            <v>Dean Ruddle</v>
          </cell>
          <cell r="M186" t="str">
            <v>Feasibility</v>
          </cell>
          <cell r="N186" t="str">
            <v>AN</v>
          </cell>
          <cell r="O186" t="str">
            <v>TM</v>
          </cell>
          <cell r="BN186">
            <v>44595</v>
          </cell>
          <cell r="BO186">
            <v>52.110999999999997</v>
          </cell>
        </row>
        <row r="187">
          <cell r="E187" t="str">
            <v>TI004345</v>
          </cell>
          <cell r="F187" t="str">
            <v>Queensway, Taunton bus stop improvements</v>
          </cell>
          <cell r="G187" t="str">
            <v>Queensway</v>
          </cell>
          <cell r="H187" t="str">
            <v>Taunton Deane</v>
          </cell>
          <cell r="I187" t="str">
            <v>Comeytrowe and Trull</v>
          </cell>
          <cell r="J187" t="str">
            <v>Comeytrowe</v>
          </cell>
          <cell r="K187" t="str">
            <v>Alan Wedderkopp</v>
          </cell>
          <cell r="L187" t="str">
            <v>Alan Wedderkopp</v>
          </cell>
          <cell r="M187" t="str">
            <v>Complete</v>
          </cell>
          <cell r="N187" t="str">
            <v>KJ</v>
          </cell>
          <cell r="O187" t="str">
            <v>In House</v>
          </cell>
          <cell r="Q187" t="str">
            <v>Link</v>
          </cell>
          <cell r="R187" t="str">
            <v>New bus shelter required at bus stop location</v>
          </cell>
          <cell r="S187">
            <v>20</v>
          </cell>
          <cell r="V187">
            <v>20</v>
          </cell>
          <cell r="AM187">
            <v>43445</v>
          </cell>
          <cell r="AO187">
            <v>43489</v>
          </cell>
          <cell r="AR187">
            <v>6.9</v>
          </cell>
          <cell r="AT187">
            <v>9.1</v>
          </cell>
          <cell r="AX187">
            <v>43473</v>
          </cell>
          <cell r="AY187">
            <v>43769</v>
          </cell>
          <cell r="AZ187">
            <v>43594</v>
          </cell>
          <cell r="BC187">
            <v>43599</v>
          </cell>
          <cell r="BD187">
            <v>43560</v>
          </cell>
          <cell r="BI187">
            <v>43634</v>
          </cell>
          <cell r="BL187" t="str">
            <v>Construction</v>
          </cell>
          <cell r="BN187">
            <v>43698</v>
          </cell>
          <cell r="BO187" t="str">
            <v>XCON2043</v>
          </cell>
          <cell r="BP187">
            <v>2.4</v>
          </cell>
          <cell r="BQ187">
            <v>11.750999999999999</v>
          </cell>
          <cell r="BS187">
            <v>43780</v>
          </cell>
          <cell r="BT187">
            <v>43791</v>
          </cell>
          <cell r="BU187">
            <v>13.132</v>
          </cell>
          <cell r="BX187">
            <v>43850</v>
          </cell>
          <cell r="BY187">
            <v>44117</v>
          </cell>
          <cell r="BZ187" t="str">
            <v>N/A</v>
          </cell>
          <cell r="CA187" t="str">
            <v>N/A</v>
          </cell>
        </row>
        <row r="188">
          <cell r="E188" t="str">
            <v>TI004346</v>
          </cell>
          <cell r="F188" t="str">
            <v>Newton Road, Stoford pedestrian safety</v>
          </cell>
          <cell r="G188" t="str">
            <v>Newton Road, Stoford</v>
          </cell>
          <cell r="H188" t="str">
            <v>South Somerset</v>
          </cell>
          <cell r="I188" t="str">
            <v>Coker</v>
          </cell>
          <cell r="J188" t="str">
            <v>Barwick &amp; Stoford</v>
          </cell>
          <cell r="K188" t="str">
            <v>Mark Keating</v>
          </cell>
          <cell r="L188" t="str">
            <v>Mark Keating</v>
          </cell>
          <cell r="M188" t="str">
            <v>feasibility</v>
          </cell>
          <cell r="N188" t="str">
            <v>SF</v>
          </cell>
          <cell r="O188" t="str">
            <v>WSP</v>
          </cell>
          <cell r="AJ188">
            <v>43980</v>
          </cell>
          <cell r="AM188">
            <v>43819</v>
          </cell>
          <cell r="AN188">
            <v>43854</v>
          </cell>
          <cell r="AO188">
            <v>43854</v>
          </cell>
          <cell r="AP188">
            <v>43858</v>
          </cell>
          <cell r="AR188">
            <v>5.0880000000000001</v>
          </cell>
          <cell r="AX188">
            <v>43809</v>
          </cell>
          <cell r="AY188">
            <v>43966</v>
          </cell>
        </row>
        <row r="189">
          <cell r="E189" t="str">
            <v>TI004347</v>
          </cell>
          <cell r="F189" t="str">
            <v>A37 (north of junction with B3153) Lydford crossroads, pedestrian safety</v>
          </cell>
          <cell r="G189" t="str">
            <v>Lydford</v>
          </cell>
          <cell r="H189" t="str">
            <v>Mendip</v>
          </cell>
          <cell r="I189" t="str">
            <v>Mendip South</v>
          </cell>
          <cell r="J189" t="str">
            <v>Lydford</v>
          </cell>
          <cell r="K189" t="str">
            <v>Nigel Hewitt-Cooper</v>
          </cell>
          <cell r="L189" t="str">
            <v>Nigel Hewitt-Cooper</v>
          </cell>
          <cell r="M189" t="str">
            <v>Design</v>
          </cell>
          <cell r="N189" t="str">
            <v>AN</v>
          </cell>
          <cell r="O189" t="str">
            <v>Skanska</v>
          </cell>
          <cell r="AM189">
            <v>43756</v>
          </cell>
          <cell r="AN189">
            <v>43763</v>
          </cell>
          <cell r="AP189">
            <v>44001</v>
          </cell>
          <cell r="BN189">
            <v>44505</v>
          </cell>
          <cell r="BO189" t="str">
            <v>YACO2058</v>
          </cell>
          <cell r="BP189">
            <v>18.536000000000001</v>
          </cell>
          <cell r="BQ189">
            <v>27.933</v>
          </cell>
          <cell r="BS189">
            <v>44592</v>
          </cell>
          <cell r="BW189" t="str">
            <v>Bedrock</v>
          </cell>
        </row>
        <row r="190">
          <cell r="E190" t="str">
            <v>TI004348</v>
          </cell>
          <cell r="F190" t="str">
            <v>B3090 Oldford Hill junction with Cuckoo Ln and Gypsy Lane, Frome junction improvements</v>
          </cell>
          <cell r="G190" t="str">
            <v>Frome</v>
          </cell>
          <cell r="H190" t="str">
            <v>Mendip</v>
          </cell>
          <cell r="I190" t="str">
            <v>Mendip</v>
          </cell>
          <cell r="J190" t="str">
            <v>Frome</v>
          </cell>
          <cell r="K190" t="str">
            <v>Linda Oliver</v>
          </cell>
          <cell r="L190" t="str">
            <v>Linda Oliver</v>
          </cell>
          <cell r="M190" t="str">
            <v>Feasibility</v>
          </cell>
          <cell r="N190" t="str">
            <v>AN</v>
          </cell>
          <cell r="O190" t="str">
            <v>TM</v>
          </cell>
        </row>
        <row r="191">
          <cell r="E191" t="str">
            <v>TI004349</v>
          </cell>
          <cell r="F191" t="str">
            <v>Reckleford, Yeovil bus stop improvements</v>
          </cell>
          <cell r="G191" t="str">
            <v>Reckleford, Yeovil</v>
          </cell>
          <cell r="H191" t="str">
            <v>South Somerset</v>
          </cell>
          <cell r="I191" t="str">
            <v>Yeovil Without</v>
          </cell>
          <cell r="J191" t="str">
            <v>Yeovil Central</v>
          </cell>
          <cell r="K191" t="str">
            <v>Andy Kendall</v>
          </cell>
          <cell r="L191" t="str">
            <v>Andy Kendall</v>
          </cell>
          <cell r="M191" t="str">
            <v>Design</v>
          </cell>
          <cell r="N191" t="str">
            <v>ME</v>
          </cell>
          <cell r="O191" t="str">
            <v>Skanska</v>
          </cell>
          <cell r="AP191">
            <v>44001</v>
          </cell>
          <cell r="AR191">
            <v>8.84</v>
          </cell>
          <cell r="AS191">
            <v>0.4</v>
          </cell>
        </row>
        <row r="192">
          <cell r="E192" t="str">
            <v>TI004350</v>
          </cell>
          <cell r="F192" t="str">
            <v>Stoke Road, Martock</v>
          </cell>
          <cell r="H192" t="str">
            <v>South Somerset</v>
          </cell>
          <cell r="I192" t="str">
            <v>Martock</v>
          </cell>
          <cell r="J192" t="str">
            <v>Martock</v>
          </cell>
          <cell r="K192" t="str">
            <v>Neil Bloomfiled</v>
          </cell>
          <cell r="L192" t="str">
            <v>Neil Bloomfield</v>
          </cell>
          <cell r="M192" t="str">
            <v>Complete</v>
          </cell>
          <cell r="N192" t="str">
            <v>ME</v>
          </cell>
          <cell r="O192" t="str">
            <v>TM</v>
          </cell>
          <cell r="BL192" t="str">
            <v>N/A</v>
          </cell>
          <cell r="BN192">
            <v>43733</v>
          </cell>
          <cell r="BO192" t="str">
            <v>XCON2051</v>
          </cell>
          <cell r="BP192">
            <v>1.3</v>
          </cell>
          <cell r="BS192">
            <v>43733</v>
          </cell>
          <cell r="BT192">
            <v>43789</v>
          </cell>
          <cell r="BU192">
            <v>1.2170000000000001</v>
          </cell>
        </row>
        <row r="193">
          <cell r="E193" t="str">
            <v>TI004351</v>
          </cell>
          <cell r="F193" t="str">
            <v>A3259 Priorswood Road, Cheddon Fitzpaine footway link</v>
          </cell>
          <cell r="G193" t="str">
            <v>Cheddon Fitzpaine</v>
          </cell>
          <cell r="H193" t="str">
            <v>Taunton Deane</v>
          </cell>
          <cell r="I193" t="str">
            <v>Taunton North</v>
          </cell>
          <cell r="J193" t="str">
            <v>Cheddon Fitzpaine</v>
          </cell>
          <cell r="K193" t="str">
            <v>Giuseppe Fraschini</v>
          </cell>
          <cell r="L193" t="str">
            <v>Giuseppe Fraschini</v>
          </cell>
          <cell r="M193" t="str">
            <v>Design</v>
          </cell>
          <cell r="N193" t="str">
            <v>AN</v>
          </cell>
          <cell r="O193" t="str">
            <v>Skanska</v>
          </cell>
          <cell r="AM193">
            <v>43756</v>
          </cell>
          <cell r="AO193">
            <v>43783</v>
          </cell>
          <cell r="BN193">
            <v>43896</v>
          </cell>
          <cell r="BO193" t="str">
            <v>XCON2076</v>
          </cell>
          <cell r="BP193">
            <v>31.67</v>
          </cell>
          <cell r="BQ193">
            <v>31.67</v>
          </cell>
          <cell r="BS193">
            <v>43899</v>
          </cell>
          <cell r="BT193">
            <v>43917</v>
          </cell>
          <cell r="BU193" t="str">
            <v>RK Bell</v>
          </cell>
        </row>
        <row r="194">
          <cell r="E194" t="str">
            <v>TI004352</v>
          </cell>
          <cell r="F194" t="str">
            <v>Combe Florey/ A358 junction improvements</v>
          </cell>
          <cell r="G194" t="str">
            <v>Combe Florey</v>
          </cell>
          <cell r="H194" t="str">
            <v>Taunton Deane</v>
          </cell>
          <cell r="I194" t="str">
            <v>Lydeard</v>
          </cell>
          <cell r="J194" t="str">
            <v>Combe Florey</v>
          </cell>
          <cell r="K194" t="str">
            <v>Mike Rigby</v>
          </cell>
          <cell r="L194" t="str">
            <v>Mike Rigby</v>
          </cell>
          <cell r="M194" t="str">
            <v>Design</v>
          </cell>
          <cell r="N194" t="str">
            <v>KJ</v>
          </cell>
          <cell r="O194" t="str">
            <v>In House</v>
          </cell>
          <cell r="AZ194">
            <v>43999</v>
          </cell>
          <cell r="BN194">
            <v>44147</v>
          </cell>
          <cell r="BO194" t="str">
            <v>YCON2072</v>
          </cell>
          <cell r="BP194">
            <v>2.0830000000000002</v>
          </cell>
          <cell r="BQ194" t="str">
            <v>N/A</v>
          </cell>
          <cell r="BR194">
            <v>1.5</v>
          </cell>
        </row>
        <row r="195">
          <cell r="E195" t="str">
            <v>TI004353</v>
          </cell>
          <cell r="F195" t="str">
            <v>Shipham speed reduction and traffic management</v>
          </cell>
          <cell r="G195" t="str">
            <v>Shipham</v>
          </cell>
          <cell r="H195" t="str">
            <v>Sedgemoor</v>
          </cell>
          <cell r="I195" t="str">
            <v>Cheddar</v>
          </cell>
          <cell r="J195" t="str">
            <v>Cheddar</v>
          </cell>
          <cell r="K195" t="str">
            <v>Nigel Taylor</v>
          </cell>
          <cell r="L195" t="str">
            <v>Nigel Taylor</v>
          </cell>
          <cell r="M195" t="str">
            <v>feasibility</v>
          </cell>
          <cell r="N195" t="str">
            <v>KJ</v>
          </cell>
          <cell r="O195" t="str">
            <v>TM</v>
          </cell>
        </row>
        <row r="196">
          <cell r="E196" t="str">
            <v>TI004354</v>
          </cell>
          <cell r="F196" t="str">
            <v>Parkway / Fairfax Street, Bridgwater cycle safety</v>
          </cell>
          <cell r="G196" t="str">
            <v>Bridgwater</v>
          </cell>
          <cell r="H196" t="str">
            <v>Sedgemoor</v>
          </cell>
          <cell r="I196" t="str">
            <v>Bridgwater North and Central</v>
          </cell>
          <cell r="J196" t="str">
            <v>Bridgwater</v>
          </cell>
          <cell r="K196" t="str">
            <v>Dave Loveridge</v>
          </cell>
          <cell r="L196" t="str">
            <v>Dave Loveridge</v>
          </cell>
          <cell r="M196" t="str">
            <v>Other</v>
          </cell>
          <cell r="N196" t="str">
            <v>SF</v>
          </cell>
          <cell r="O196" t="str">
            <v>Other</v>
          </cell>
          <cell r="Q196" t="str">
            <v>Link</v>
          </cell>
          <cell r="R196" t="str">
            <v>Traffic calming features and installation of new uncontrolled crossing</v>
          </cell>
          <cell r="AM196">
            <v>44113</v>
          </cell>
          <cell r="BL196" t="str">
            <v>N/A</v>
          </cell>
          <cell r="BN196">
            <v>44449</v>
          </cell>
          <cell r="BO196" t="str">
            <v>YACON2051</v>
          </cell>
          <cell r="BP196">
            <v>8.3030000000000008</v>
          </cell>
          <cell r="BQ196">
            <v>23.210999999999999</v>
          </cell>
          <cell r="BW196" t="str">
            <v>Bedrock</v>
          </cell>
        </row>
        <row r="197">
          <cell r="E197" t="str">
            <v>TI004355</v>
          </cell>
          <cell r="F197" t="str">
            <v>Sycamore Close, Taunton dropped crossings</v>
          </cell>
          <cell r="G197" t="str">
            <v>Sycamore Cloe, Taunton</v>
          </cell>
          <cell r="H197" t="str">
            <v>Taunton Deane</v>
          </cell>
          <cell r="I197" t="str">
            <v>Taunton South</v>
          </cell>
          <cell r="J197" t="str">
            <v>Taunton</v>
          </cell>
          <cell r="K197" t="str">
            <v>Hazel Prior-Sankey</v>
          </cell>
          <cell r="L197" t="str">
            <v>Hazel Prior-Sankey</v>
          </cell>
          <cell r="M197" t="str">
            <v>Construction</v>
          </cell>
          <cell r="N197" t="str">
            <v>ME</v>
          </cell>
          <cell r="O197" t="str">
            <v>In House</v>
          </cell>
          <cell r="AM197">
            <v>43712</v>
          </cell>
          <cell r="AO197">
            <v>43740</v>
          </cell>
          <cell r="AP197">
            <v>43747</v>
          </cell>
          <cell r="AZ197" t="str">
            <v>N/A</v>
          </cell>
          <cell r="BD197" t="str">
            <v>N/A</v>
          </cell>
          <cell r="BI197" t="str">
            <v>N/A</v>
          </cell>
          <cell r="BN197">
            <v>43819</v>
          </cell>
          <cell r="BP197">
            <v>5</v>
          </cell>
          <cell r="BS197">
            <v>43851</v>
          </cell>
          <cell r="BT197">
            <v>43864</v>
          </cell>
        </row>
        <row r="198">
          <cell r="E198" t="str">
            <v>TI004356</v>
          </cell>
          <cell r="F198" t="str">
            <v>Leigh Road, Street traffic management</v>
          </cell>
          <cell r="G198" t="str">
            <v>Leigh Road, Street</v>
          </cell>
          <cell r="H198" t="str">
            <v>Mendip</v>
          </cell>
          <cell r="I198" t="str">
            <v>Glastonbury and Street</v>
          </cell>
          <cell r="J198" t="str">
            <v>Street</v>
          </cell>
          <cell r="K198" t="str">
            <v>Liz Leysham</v>
          </cell>
          <cell r="L198" t="str">
            <v>Liz Leysham</v>
          </cell>
          <cell r="M198" t="str">
            <v>Design</v>
          </cell>
          <cell r="N198" t="str">
            <v>AN</v>
          </cell>
          <cell r="O198" t="str">
            <v>Skanska</v>
          </cell>
          <cell r="Q198" t="str">
            <v>Link</v>
          </cell>
          <cell r="R198" t="str">
            <v>Feasibility of "half" bus layout and reduction of congestion along Leigh Road</v>
          </cell>
          <cell r="AM198">
            <v>43797</v>
          </cell>
          <cell r="AP198">
            <v>44001</v>
          </cell>
          <cell r="AR198">
            <v>8.84</v>
          </cell>
        </row>
        <row r="199">
          <cell r="E199" t="str">
            <v>TI004357</v>
          </cell>
          <cell r="F199" t="str">
            <v>A39 Hopcott Road, Minehead dropped crossings</v>
          </cell>
          <cell r="G199" t="str">
            <v>Minehead</v>
          </cell>
          <cell r="H199" t="str">
            <v>West Somerset</v>
          </cell>
          <cell r="I199" t="str">
            <v>Minehead</v>
          </cell>
          <cell r="J199" t="str">
            <v>Minehead</v>
          </cell>
          <cell r="K199" t="str">
            <v>Mandy Chilcott</v>
          </cell>
          <cell r="L199" t="str">
            <v>Mandy Chilcott</v>
          </cell>
          <cell r="M199" t="str">
            <v>Construction</v>
          </cell>
          <cell r="N199" t="str">
            <v>AN</v>
          </cell>
          <cell r="O199" t="str">
            <v>In House</v>
          </cell>
          <cell r="BN199">
            <v>43819</v>
          </cell>
          <cell r="BP199">
            <v>20</v>
          </cell>
        </row>
        <row r="200">
          <cell r="E200" t="str">
            <v>TI004358</v>
          </cell>
          <cell r="F200" t="str">
            <v>A361 Pilton pedestrian crossing improvements (near bus stop)</v>
          </cell>
          <cell r="G200" t="str">
            <v>Pilton</v>
          </cell>
          <cell r="H200" t="str">
            <v>Mendip</v>
          </cell>
          <cell r="I200" t="str">
            <v>Mendip South</v>
          </cell>
          <cell r="J200" t="str">
            <v>Croscombe &amp; Pilton</v>
          </cell>
          <cell r="K200" t="str">
            <v>Nigel Hewitt-Cooper</v>
          </cell>
          <cell r="L200" t="str">
            <v>Nigel Hewitt-Cooper</v>
          </cell>
          <cell r="M200" t="str">
            <v>On Hold</v>
          </cell>
          <cell r="N200" t="str">
            <v>AN</v>
          </cell>
          <cell r="O200" t="str">
            <v>Skanska</v>
          </cell>
          <cell r="AG200">
            <v>44075</v>
          </cell>
          <cell r="AH200">
            <v>44183</v>
          </cell>
          <cell r="AM200">
            <v>44057</v>
          </cell>
          <cell r="AO200">
            <v>44133</v>
          </cell>
          <cell r="AR200">
            <v>8.8060000000000009</v>
          </cell>
          <cell r="AS200">
            <v>2.4430000000000001</v>
          </cell>
          <cell r="AX200">
            <v>44075</v>
          </cell>
          <cell r="AY200">
            <v>44183</v>
          </cell>
          <cell r="BN200">
            <v>44553</v>
          </cell>
          <cell r="BP200">
            <v>19.471</v>
          </cell>
        </row>
        <row r="201">
          <cell r="E201" t="str">
            <v>TI004359</v>
          </cell>
          <cell r="F201" t="str">
            <v>Maiden Beech Crossroads junction improvements</v>
          </cell>
          <cell r="G201" t="str">
            <v>Maiden Beach Crossroads</v>
          </cell>
          <cell r="H201" t="str">
            <v>South Somerset</v>
          </cell>
          <cell r="I201" t="str">
            <v>Crewkerne</v>
          </cell>
          <cell r="J201" t="str">
            <v>Crewkerne</v>
          </cell>
          <cell r="K201" t="str">
            <v>Mike Best</v>
          </cell>
          <cell r="L201" t="str">
            <v>Mike Best</v>
          </cell>
          <cell r="M201" t="str">
            <v>feasibility</v>
          </cell>
          <cell r="N201" t="str">
            <v>ME</v>
          </cell>
          <cell r="O201" t="str">
            <v>TM</v>
          </cell>
        </row>
        <row r="202">
          <cell r="E202" t="str">
            <v>TI004360</v>
          </cell>
          <cell r="F202" t="str">
            <v>Coxley pedestrian crossing improvements</v>
          </cell>
          <cell r="G202" t="str">
            <v>Coxley</v>
          </cell>
          <cell r="H202" t="str">
            <v>Mendip</v>
          </cell>
          <cell r="J202" t="str">
            <v>St Cuthbery Out</v>
          </cell>
          <cell r="K202" t="str">
            <v>Graham Noel</v>
          </cell>
          <cell r="L202" t="str">
            <v>Graham Noel</v>
          </cell>
          <cell r="M202" t="str">
            <v>Design</v>
          </cell>
          <cell r="N202" t="str">
            <v>SF</v>
          </cell>
          <cell r="O202" t="str">
            <v>Skanska</v>
          </cell>
          <cell r="AM202">
            <v>43798</v>
          </cell>
          <cell r="AN202">
            <v>43812</v>
          </cell>
          <cell r="AP202">
            <v>43998</v>
          </cell>
          <cell r="AR202">
            <v>8.84</v>
          </cell>
          <cell r="AS202">
            <v>1.23</v>
          </cell>
          <cell r="BN202">
            <v>44379</v>
          </cell>
          <cell r="BO202" t="str">
            <v>YACO2042</v>
          </cell>
          <cell r="BP202">
            <v>11.959</v>
          </cell>
          <cell r="BQ202">
            <v>30.152000000000001</v>
          </cell>
          <cell r="BS202">
            <v>44438</v>
          </cell>
        </row>
        <row r="203">
          <cell r="E203" t="str">
            <v>TI004361</v>
          </cell>
          <cell r="F203" t="str">
            <v>A30 Milborne Port, Pedestrian Crossing and Traffic Calming</v>
          </cell>
          <cell r="G203" t="str">
            <v>A30 Crackmore</v>
          </cell>
          <cell r="H203" t="str">
            <v>South Somerset</v>
          </cell>
          <cell r="I203" t="str">
            <v>Blackmoor Vale</v>
          </cell>
          <cell r="J203" t="str">
            <v>Milborne Port</v>
          </cell>
          <cell r="K203" t="str">
            <v>William Wallace</v>
          </cell>
          <cell r="L203" t="str">
            <v>William Wallace</v>
          </cell>
          <cell r="M203" t="str">
            <v>feasibility</v>
          </cell>
          <cell r="N203" t="str">
            <v>ME</v>
          </cell>
          <cell r="O203" t="str">
            <v>WSP</v>
          </cell>
          <cell r="AJ203">
            <v>43906</v>
          </cell>
          <cell r="AN203">
            <v>43861</v>
          </cell>
          <cell r="AO203">
            <v>43861</v>
          </cell>
          <cell r="AP203">
            <v>43866</v>
          </cell>
          <cell r="AR203">
            <v>4.6499999999999995</v>
          </cell>
          <cell r="AS203">
            <v>1.012</v>
          </cell>
          <cell r="AX203">
            <v>43838</v>
          </cell>
          <cell r="AY203">
            <v>43902</v>
          </cell>
          <cell r="AZ203">
            <v>43966</v>
          </cell>
        </row>
        <row r="204">
          <cell r="E204" t="str">
            <v>TI004362</v>
          </cell>
          <cell r="F204" t="str">
            <v>Ruishton lane, Ruishton pedestrian safety improvements</v>
          </cell>
          <cell r="G204" t="str">
            <v>Ruishton</v>
          </cell>
          <cell r="H204" t="str">
            <v>Taunton Deane</v>
          </cell>
          <cell r="I204" t="str">
            <v>Blackdown and Neroche</v>
          </cell>
          <cell r="J204" t="str">
            <v>Ruishton</v>
          </cell>
          <cell r="K204" t="str">
            <v>John Thorne</v>
          </cell>
          <cell r="L204" t="str">
            <v>John Thorne</v>
          </cell>
          <cell r="M204" t="str">
            <v>Uncommissioned</v>
          </cell>
          <cell r="O204" t="str">
            <v>N/A</v>
          </cell>
        </row>
        <row r="205">
          <cell r="E205" t="str">
            <v>TI004363</v>
          </cell>
          <cell r="F205" t="str">
            <v xml:space="preserve">Quaperlake Street, Patwell Street, Bruton (Library Corner) junction, pedestrian safety improvements, </v>
          </cell>
          <cell r="G205" t="str">
            <v>junction Quaperlake Street/Patwell Street (Library Corner), Bruton</v>
          </cell>
          <cell r="H205" t="str">
            <v>South Somerset</v>
          </cell>
          <cell r="I205" t="str">
            <v>Wincanton and Bruton</v>
          </cell>
          <cell r="J205" t="str">
            <v>Bruton</v>
          </cell>
          <cell r="K205" t="str">
            <v>Anna Groskop</v>
          </cell>
          <cell r="L205" t="str">
            <v>Anna Groskop</v>
          </cell>
          <cell r="M205" t="str">
            <v>Brief</v>
          </cell>
          <cell r="N205" t="str">
            <v>SF</v>
          </cell>
          <cell r="O205" t="str">
            <v>In House</v>
          </cell>
        </row>
        <row r="206">
          <cell r="E206" t="str">
            <v>TI004364</v>
          </cell>
          <cell r="F206" t="str">
            <v>Chilkwell Street, Glastonbury pedestrian crossing improvements</v>
          </cell>
          <cell r="M206" t="str">
            <v>Design</v>
          </cell>
          <cell r="N206" t="str">
            <v>AN</v>
          </cell>
          <cell r="O206" t="str">
            <v>WSP</v>
          </cell>
          <cell r="AM206">
            <v>43474</v>
          </cell>
          <cell r="AO206">
            <v>43532</v>
          </cell>
          <cell r="AP206">
            <v>43535</v>
          </cell>
          <cell r="AR206">
            <v>4.3719999999999999</v>
          </cell>
          <cell r="AS206">
            <v>1.3420000000000001</v>
          </cell>
          <cell r="AX206">
            <v>43535</v>
          </cell>
          <cell r="AY206">
            <v>43623</v>
          </cell>
          <cell r="BL206" t="str">
            <v>Consultation</v>
          </cell>
          <cell r="BM206">
            <v>43964</v>
          </cell>
          <cell r="BN206">
            <v>43978</v>
          </cell>
          <cell r="BO206" t="str">
            <v>YCON2042</v>
          </cell>
          <cell r="BP206">
            <v>9.9079999999999995</v>
          </cell>
          <cell r="BR206">
            <v>2.5</v>
          </cell>
        </row>
        <row r="207">
          <cell r="E207" t="str">
            <v>TI004365</v>
          </cell>
          <cell r="F207" t="str">
            <v>B3153 Pitney (Langport to Somerton) speed review</v>
          </cell>
          <cell r="G207" t="str">
            <v>B3153 Langport to Somerton</v>
          </cell>
          <cell r="H207" t="str">
            <v>South Somerset</v>
          </cell>
          <cell r="I207" t="str">
            <v>Curry Rivel and Langport</v>
          </cell>
          <cell r="J207" t="str">
            <v>High Ham, Pitney, Somerton</v>
          </cell>
          <cell r="K207" t="str">
            <v>Clare Paul</v>
          </cell>
          <cell r="L207" t="str">
            <v>Clare Paul</v>
          </cell>
          <cell r="M207" t="str">
            <v>feasibility</v>
          </cell>
          <cell r="N207" t="str">
            <v>ME</v>
          </cell>
          <cell r="O207" t="str">
            <v>TM</v>
          </cell>
        </row>
        <row r="208">
          <cell r="E208" t="str">
            <v>TI004366</v>
          </cell>
          <cell r="F208" t="str">
            <v>High Street, Castle Street and Queen Street, Keinton Mandeville traffic management</v>
          </cell>
          <cell r="G208" t="str">
            <v>Keinton Mandeville</v>
          </cell>
          <cell r="H208" t="str">
            <v>South Somerset</v>
          </cell>
          <cell r="I208" t="str">
            <v>Somerton</v>
          </cell>
          <cell r="J208" t="str">
            <v>Keinton Mandeville</v>
          </cell>
          <cell r="K208" t="str">
            <v>Dean Ruddle</v>
          </cell>
          <cell r="L208" t="str">
            <v>Dean Ruddle</v>
          </cell>
          <cell r="M208" t="str">
            <v>Feasibility</v>
          </cell>
          <cell r="N208" t="str">
            <v>AN</v>
          </cell>
          <cell r="O208" t="str">
            <v>WSP</v>
          </cell>
          <cell r="AJ208">
            <v>43924</v>
          </cell>
          <cell r="AK208">
            <v>43994</v>
          </cell>
          <cell r="AM208">
            <v>43836</v>
          </cell>
          <cell r="AN208">
            <v>43861</v>
          </cell>
          <cell r="AO208">
            <v>43861</v>
          </cell>
          <cell r="AP208">
            <v>43868</v>
          </cell>
          <cell r="AR208">
            <v>5.0679999999999996</v>
          </cell>
          <cell r="AS208">
            <v>1.8</v>
          </cell>
          <cell r="AX208">
            <v>43809</v>
          </cell>
          <cell r="AY208">
            <v>43994</v>
          </cell>
          <cell r="BN208">
            <v>44608</v>
          </cell>
          <cell r="BO208">
            <v>15.965</v>
          </cell>
        </row>
        <row r="209">
          <cell r="E209" t="str">
            <v>TI004367</v>
          </cell>
          <cell r="F209" t="str">
            <v>St Michaels Avenue, Yeovil, traffic calming</v>
          </cell>
          <cell r="G209" t="str">
            <v>St Michaels Avenue, Yeovil</v>
          </cell>
          <cell r="H209" t="str">
            <v>South Somerset</v>
          </cell>
          <cell r="I209" t="str">
            <v>Yeovil Without</v>
          </cell>
          <cell r="J209" t="str">
            <v>Yeovil Without</v>
          </cell>
          <cell r="K209" t="str">
            <v>Andy Kendall</v>
          </cell>
          <cell r="L209" t="str">
            <v>Andy Kendall</v>
          </cell>
          <cell r="M209" t="str">
            <v>Design</v>
          </cell>
          <cell r="N209" t="str">
            <v>ME</v>
          </cell>
          <cell r="O209" t="str">
            <v>N/A</v>
          </cell>
          <cell r="Q209" t="str">
            <v>Link</v>
          </cell>
          <cell r="R209" t="str">
            <v>Issues with speed and road use</v>
          </cell>
          <cell r="AM209">
            <v>43313</v>
          </cell>
          <cell r="BL209" t="str">
            <v>See TI004312</v>
          </cell>
        </row>
        <row r="210">
          <cell r="E210" t="str">
            <v>TI004368</v>
          </cell>
          <cell r="F210" t="str">
            <v>Chard South dropped crossings</v>
          </cell>
          <cell r="G210" t="str">
            <v>Chard</v>
          </cell>
          <cell r="H210" t="str">
            <v>South Somerset</v>
          </cell>
          <cell r="I210" t="str">
            <v>Chard South</v>
          </cell>
          <cell r="J210" t="str">
            <v>Chard Town</v>
          </cell>
          <cell r="K210" t="str">
            <v>Gemma Verdon</v>
          </cell>
          <cell r="L210" t="str">
            <v>Gemma Verdon</v>
          </cell>
          <cell r="M210" t="str">
            <v>Construction</v>
          </cell>
          <cell r="N210" t="str">
            <v>ME</v>
          </cell>
          <cell r="O210" t="str">
            <v>In House</v>
          </cell>
          <cell r="BN210">
            <v>43819</v>
          </cell>
          <cell r="BP210">
            <v>15</v>
          </cell>
        </row>
        <row r="211">
          <cell r="E211" t="str">
            <v>TI004369</v>
          </cell>
          <cell r="F211" t="str">
            <v xml:space="preserve">Coleford traffic management </v>
          </cell>
          <cell r="G211" t="str">
            <v>Coleford</v>
          </cell>
          <cell r="H211" t="str">
            <v>Mendip</v>
          </cell>
          <cell r="I211" t="str">
            <v>Mendip Central and East</v>
          </cell>
          <cell r="J211" t="str">
            <v>Coleford</v>
          </cell>
          <cell r="K211" t="str">
            <v>Philip Ham</v>
          </cell>
          <cell r="L211" t="str">
            <v>Philip Ham</v>
          </cell>
          <cell r="M211" t="str">
            <v>Feasibility</v>
          </cell>
          <cell r="N211" t="str">
            <v>AN</v>
          </cell>
          <cell r="O211" t="str">
            <v>WSP/ TM</v>
          </cell>
          <cell r="AJ211">
            <v>43979</v>
          </cell>
          <cell r="AN211">
            <v>43868</v>
          </cell>
          <cell r="AO211">
            <v>3.7930000000000001</v>
          </cell>
          <cell r="AX211">
            <v>43809</v>
          </cell>
          <cell r="AY211">
            <v>43972</v>
          </cell>
        </row>
        <row r="212">
          <cell r="E212" t="str">
            <v>TI004370</v>
          </cell>
          <cell r="F212" t="str">
            <v>Templecombe review of exiting traffic calming build out</v>
          </cell>
          <cell r="G212" t="str">
            <v>High street, Templecombe</v>
          </cell>
          <cell r="H212" t="str">
            <v>South Somerset</v>
          </cell>
          <cell r="I212" t="str">
            <v>Blackmoor Vale</v>
          </cell>
          <cell r="J212" t="str">
            <v>Abbas and Templecombe</v>
          </cell>
          <cell r="K212" t="str">
            <v>William Wallace</v>
          </cell>
          <cell r="L212" t="str">
            <v>William Wallace</v>
          </cell>
          <cell r="M212" t="str">
            <v>Uncommissioned</v>
          </cell>
          <cell r="N212" t="str">
            <v>ME</v>
          </cell>
          <cell r="O212" t="str">
            <v>N/A</v>
          </cell>
        </row>
        <row r="213">
          <cell r="E213" t="str">
            <v>TI004371</v>
          </cell>
          <cell r="F213" t="str">
            <v>Coast Road, Berrow new footway link</v>
          </cell>
          <cell r="G213" t="str">
            <v>Coast Road</v>
          </cell>
          <cell r="H213" t="str">
            <v>Sedgemoor</v>
          </cell>
          <cell r="I213" t="str">
            <v>Brent</v>
          </cell>
          <cell r="J213" t="str">
            <v>Berrow</v>
          </cell>
          <cell r="K213" t="str">
            <v>Bob Filmer</v>
          </cell>
          <cell r="L213" t="str">
            <v>Bob Filmer</v>
          </cell>
          <cell r="M213" t="str">
            <v>Uncommissioned</v>
          </cell>
          <cell r="N213" t="str">
            <v>KJ</v>
          </cell>
          <cell r="O213" t="str">
            <v>Other</v>
          </cell>
        </row>
        <row r="214">
          <cell r="E214" t="str">
            <v>TI004372</v>
          </cell>
          <cell r="F214" t="str">
            <v>Highway/Ash speed reduction and pedestrian safety improvements</v>
          </cell>
          <cell r="G214" t="str">
            <v>Highway/Ash</v>
          </cell>
          <cell r="H214" t="str">
            <v>South Somerset</v>
          </cell>
          <cell r="I214" t="str">
            <v>Martock</v>
          </cell>
          <cell r="J214" t="str">
            <v xml:space="preserve">Ash </v>
          </cell>
          <cell r="K214" t="str">
            <v>Neil Bloomfield</v>
          </cell>
          <cell r="L214" t="str">
            <v>Neil Bloomfield</v>
          </cell>
          <cell r="M214" t="str">
            <v>Brief</v>
          </cell>
          <cell r="N214" t="str">
            <v>ME</v>
          </cell>
          <cell r="O214" t="str">
            <v>WSP</v>
          </cell>
        </row>
        <row r="215">
          <cell r="E215" t="str">
            <v>TI004373</v>
          </cell>
          <cell r="F215" t="str">
            <v>Frome Market Place (bus stops)</v>
          </cell>
          <cell r="G215" t="str">
            <v>Frome Mark</v>
          </cell>
          <cell r="H215" t="str">
            <v>Mendip</v>
          </cell>
          <cell r="I215" t="str">
            <v>Frome North / Frome West / Frome East</v>
          </cell>
          <cell r="J215" t="str">
            <v>Frome</v>
          </cell>
          <cell r="K215" t="str">
            <v>Linda Oliver</v>
          </cell>
          <cell r="L215" t="str">
            <v>Linda Oliver</v>
          </cell>
          <cell r="M215" t="str">
            <v>Uncommissioned</v>
          </cell>
          <cell r="N215" t="str">
            <v>KJ</v>
          </cell>
          <cell r="O215" t="str">
            <v>Other</v>
          </cell>
          <cell r="Q215" t="str">
            <v>Link</v>
          </cell>
          <cell r="R215" t="str">
            <v>New bus shelters, improvements required to ease congestion</v>
          </cell>
          <cell r="BL215" t="str">
            <v>N/A</v>
          </cell>
        </row>
        <row r="216">
          <cell r="E216" t="str">
            <v>TI004373</v>
          </cell>
          <cell r="F216" t="str">
            <v>Frome Market Place (bus stops)</v>
          </cell>
          <cell r="G216" t="str">
            <v>Frome mark</v>
          </cell>
          <cell r="H216" t="str">
            <v>Mendip</v>
          </cell>
          <cell r="I216" t="str">
            <v>Frome North/ Frome West/ Frome East</v>
          </cell>
          <cell r="J216" t="str">
            <v xml:space="preserve">Frome </v>
          </cell>
          <cell r="K216" t="str">
            <v>Linda Oliver/John Clake/ Martin Dimery</v>
          </cell>
          <cell r="L216" t="str">
            <v>Linda Oliver/John Clake/ Martin Dimery</v>
          </cell>
          <cell r="O216" t="str">
            <v>Other</v>
          </cell>
          <cell r="BL216" t="str">
            <v>N/A</v>
          </cell>
        </row>
        <row r="217">
          <cell r="E217" t="str">
            <v>TI004374</v>
          </cell>
          <cell r="F217" t="str">
            <v>Washford, wigwags</v>
          </cell>
          <cell r="G217" t="str">
            <v>Washford</v>
          </cell>
          <cell r="H217" t="str">
            <v>West Somerset</v>
          </cell>
          <cell r="I217" t="str">
            <v>Dunster</v>
          </cell>
          <cell r="J217" t="str">
            <v>Dunster</v>
          </cell>
          <cell r="K217" t="str">
            <v>Christine Lawrence</v>
          </cell>
          <cell r="L217" t="str">
            <v>Christine Lawrence</v>
          </cell>
          <cell r="M217" t="str">
            <v>Complete</v>
          </cell>
          <cell r="N217" t="str">
            <v>KJ</v>
          </cell>
          <cell r="O217" t="str">
            <v>TM</v>
          </cell>
          <cell r="BL217" t="str">
            <v>N/A</v>
          </cell>
        </row>
        <row r="218">
          <cell r="E218" t="str">
            <v>TI004375</v>
          </cell>
          <cell r="F218" t="str">
            <v>A39 Silverfish to Pipers Inn road safety</v>
          </cell>
          <cell r="G218" t="str">
            <v>A39 Silverfish to Pipers</v>
          </cell>
          <cell r="H218" t="str">
            <v>Sedgemoor</v>
          </cell>
          <cell r="I218" t="str">
            <v>Bridgwater East and Bawdrip / King Alfred</v>
          </cell>
          <cell r="J218" t="str">
            <v>Bawdrip, Crossing</v>
          </cell>
          <cell r="K218" t="str">
            <v>David Hall / David Huxtable</v>
          </cell>
          <cell r="L218" t="str">
            <v>David Hall / David Huxtable</v>
          </cell>
          <cell r="M218" t="str">
            <v>Design</v>
          </cell>
          <cell r="N218" t="str">
            <v>AN</v>
          </cell>
          <cell r="O218" t="str">
            <v>WSP</v>
          </cell>
          <cell r="Q218" t="str">
            <v>Link</v>
          </cell>
          <cell r="R218" t="str">
            <v>Examination of collisions and patterns to recommend safety improvements</v>
          </cell>
          <cell r="AM218">
            <v>43395</v>
          </cell>
          <cell r="AO218">
            <v>43524</v>
          </cell>
          <cell r="AP218">
            <v>43535</v>
          </cell>
          <cell r="AR218">
            <v>20.443999999999999</v>
          </cell>
          <cell r="AX218">
            <v>43535</v>
          </cell>
          <cell r="AY218">
            <v>44268</v>
          </cell>
          <cell r="BI218">
            <v>44083</v>
          </cell>
          <cell r="BJ218">
            <v>44104</v>
          </cell>
          <cell r="BL218" t="str">
            <v>Consultation</v>
          </cell>
          <cell r="BM218">
            <v>44268</v>
          </cell>
          <cell r="BN218">
            <v>44470</v>
          </cell>
          <cell r="BO218" t="str">
            <v>YACO2055</v>
          </cell>
          <cell r="BP218">
            <v>110.929</v>
          </cell>
        </row>
        <row r="219">
          <cell r="E219" t="str">
            <v>TI004376</v>
          </cell>
          <cell r="F219" t="str">
            <v>A39 Dunster to Williton road safety</v>
          </cell>
          <cell r="G219" t="str">
            <v>A39 Dunster to Williton</v>
          </cell>
          <cell r="H219" t="str">
            <v>West Somerset</v>
          </cell>
          <cell r="I219" t="str">
            <v>Watchet and Stogursey / Dunster</v>
          </cell>
          <cell r="J219" t="str">
            <v>Williton, Old Cleeve, Withycombe</v>
          </cell>
          <cell r="K219" t="str">
            <v>Hugh Davies / Christine Lawrence</v>
          </cell>
          <cell r="L219" t="str">
            <v>Hugh Davies / Christine Lawrence</v>
          </cell>
          <cell r="M219" t="str">
            <v>Design</v>
          </cell>
          <cell r="N219" t="str">
            <v>KJ</v>
          </cell>
          <cell r="O219" t="str">
            <v>WSP</v>
          </cell>
          <cell r="Q219" t="str">
            <v>Link</v>
          </cell>
          <cell r="R219" t="str">
            <v>Proposing measures to reduce traffic collisions along A39</v>
          </cell>
          <cell r="AM219">
            <v>43395</v>
          </cell>
          <cell r="AR219">
            <v>18.333000000000002</v>
          </cell>
          <cell r="AX219">
            <v>43535</v>
          </cell>
          <cell r="AY219">
            <v>44167</v>
          </cell>
          <cell r="AZ219">
            <v>43768</v>
          </cell>
          <cell r="BA219">
            <v>43852</v>
          </cell>
          <cell r="BB219">
            <v>43868</v>
          </cell>
          <cell r="BC219">
            <v>43872</v>
          </cell>
          <cell r="BI219">
            <v>44054</v>
          </cell>
          <cell r="BJ219">
            <v>44083</v>
          </cell>
          <cell r="BL219" t="str">
            <v>Consultation</v>
          </cell>
          <cell r="BM219">
            <v>44167</v>
          </cell>
        </row>
        <row r="220">
          <cell r="E220" t="str">
            <v>TI004377</v>
          </cell>
          <cell r="F220" t="str">
            <v>A359 Mudford Road,Yeovil road safety scheme</v>
          </cell>
          <cell r="G220" t="str">
            <v xml:space="preserve">A359 Mudford Road,Yeovil </v>
          </cell>
          <cell r="H220" t="str">
            <v>South Somerset</v>
          </cell>
          <cell r="I220" t="str">
            <v>Yeovil Central</v>
          </cell>
          <cell r="J220" t="str">
            <v>Yeovil</v>
          </cell>
          <cell r="K220" t="str">
            <v>Andy Kendall</v>
          </cell>
          <cell r="L220" t="str">
            <v>Andy Kendall</v>
          </cell>
          <cell r="O220" t="str">
            <v>N/A</v>
          </cell>
          <cell r="BL220" t="str">
            <v>N/A</v>
          </cell>
        </row>
        <row r="221">
          <cell r="E221" t="str">
            <v>TI004378</v>
          </cell>
          <cell r="F221" t="str">
            <v>Edithmead Lane, Burnham NMU safety improvements</v>
          </cell>
          <cell r="G221" t="str">
            <v>Burnham on sea</v>
          </cell>
          <cell r="H221" t="str">
            <v>Sedgemoor</v>
          </cell>
          <cell r="I221" t="str">
            <v>Brent</v>
          </cell>
          <cell r="J221" t="str">
            <v>Burnhamwithout/ Brent</v>
          </cell>
          <cell r="K221" t="str">
            <v>Bob Filmer</v>
          </cell>
          <cell r="L221" t="str">
            <v>Bob Filmer</v>
          </cell>
          <cell r="M221" t="str">
            <v>Brief</v>
          </cell>
          <cell r="N221" t="str">
            <v>KJ</v>
          </cell>
          <cell r="O221" t="str">
            <v>In House</v>
          </cell>
          <cell r="AM221">
            <v>43920</v>
          </cell>
          <cell r="AO221">
            <v>43955</v>
          </cell>
          <cell r="AP221">
            <v>43958</v>
          </cell>
          <cell r="AR221">
            <v>4.6219999999999999</v>
          </cell>
          <cell r="AT221">
            <v>5.7</v>
          </cell>
          <cell r="AX221">
            <v>43957</v>
          </cell>
          <cell r="AY221">
            <v>44026</v>
          </cell>
          <cell r="AZ221">
            <v>43979</v>
          </cell>
          <cell r="BA221">
            <v>43980</v>
          </cell>
          <cell r="BC221">
            <v>44012</v>
          </cell>
          <cell r="BI221">
            <v>43973</v>
          </cell>
          <cell r="BJ221">
            <v>44004</v>
          </cell>
          <cell r="BL221" t="str">
            <v>Construction</v>
          </cell>
          <cell r="BM221">
            <v>44026</v>
          </cell>
          <cell r="BN221">
            <v>44050</v>
          </cell>
          <cell r="BO221" t="str">
            <v>YCON2058</v>
          </cell>
          <cell r="BP221">
            <v>3.1339999999999999</v>
          </cell>
          <cell r="BQ221">
            <v>4.7240000000000002</v>
          </cell>
        </row>
        <row r="222">
          <cell r="E222" t="str">
            <v>TI004379</v>
          </cell>
          <cell r="F222" t="str">
            <v>Market Street, Crewkerne traffic management</v>
          </cell>
          <cell r="G222" t="str">
            <v>Crewkerne</v>
          </cell>
          <cell r="H222" t="str">
            <v>South Somerset</v>
          </cell>
          <cell r="I222" t="str">
            <v>Crewkerne</v>
          </cell>
          <cell r="J222" t="str">
            <v>Crewkerne</v>
          </cell>
          <cell r="K222" t="str">
            <v>Mike Best</v>
          </cell>
          <cell r="L222" t="str">
            <v>Mike Best</v>
          </cell>
          <cell r="M222" t="str">
            <v>Brief</v>
          </cell>
          <cell r="N222" t="str">
            <v>ME</v>
          </cell>
          <cell r="O222" t="str">
            <v>In House</v>
          </cell>
          <cell r="BN222">
            <v>44553</v>
          </cell>
          <cell r="BO222" t="str">
            <v>YACO2071</v>
          </cell>
          <cell r="BP222">
            <v>20.265999999999998</v>
          </cell>
        </row>
        <row r="223">
          <cell r="E223" t="str">
            <v>TI004380</v>
          </cell>
          <cell r="F223" t="str">
            <v>St Catherines Hill, Bruton HGV traffic management (no entry/ one way)</v>
          </cell>
          <cell r="G223" t="str">
            <v>Bruton</v>
          </cell>
          <cell r="H223" t="str">
            <v>South Somerset</v>
          </cell>
          <cell r="I223" t="str">
            <v>Bruton</v>
          </cell>
          <cell r="J223" t="str">
            <v>Bruton</v>
          </cell>
          <cell r="K223" t="str">
            <v>Anna Groskop</v>
          </cell>
          <cell r="L223" t="str">
            <v>Anna Groskop</v>
          </cell>
          <cell r="M223" t="str">
            <v>Design</v>
          </cell>
          <cell r="N223" t="str">
            <v>ME</v>
          </cell>
          <cell r="O223" t="str">
            <v>TM</v>
          </cell>
        </row>
        <row r="224">
          <cell r="E224" t="str">
            <v>TI004381</v>
          </cell>
          <cell r="F224" t="str">
            <v>Street Road Street Between Wirral Park roundabout and Beckery New Road missing footway link</v>
          </cell>
          <cell r="G224" t="str">
            <v>Street</v>
          </cell>
          <cell r="H224" t="str">
            <v>Mendip</v>
          </cell>
          <cell r="I224" t="str">
            <v>Glastonbury and Street</v>
          </cell>
          <cell r="J224" t="str">
            <v xml:space="preserve"> Street</v>
          </cell>
          <cell r="K224" t="str">
            <v>Liz Leysham/Terry Napper</v>
          </cell>
          <cell r="L224" t="str">
            <v>Liz Leysham/Terry Napper</v>
          </cell>
          <cell r="O224" t="str">
            <v>N/A</v>
          </cell>
        </row>
        <row r="225">
          <cell r="E225" t="str">
            <v>TI004382</v>
          </cell>
          <cell r="F225" t="str">
            <v>Behind Berry traffic management</v>
          </cell>
          <cell r="G225" t="str">
            <v>Somerton</v>
          </cell>
          <cell r="H225" t="str">
            <v>South Somerset</v>
          </cell>
          <cell r="I225" t="str">
            <v>Somerton</v>
          </cell>
          <cell r="J225" t="str">
            <v>Somerton</v>
          </cell>
          <cell r="K225" t="str">
            <v>Dean Ruddle</v>
          </cell>
          <cell r="L225" t="str">
            <v>Dean Ruddle</v>
          </cell>
          <cell r="M225" t="str">
            <v>Options</v>
          </cell>
          <cell r="N225" t="str">
            <v>SF</v>
          </cell>
          <cell r="O225" t="str">
            <v>WSP</v>
          </cell>
          <cell r="AJ225">
            <v>43971</v>
          </cell>
          <cell r="AM225">
            <v>43833</v>
          </cell>
          <cell r="AN225">
            <v>43861</v>
          </cell>
          <cell r="AO225">
            <v>43861</v>
          </cell>
          <cell r="AP225">
            <v>43868</v>
          </cell>
          <cell r="AR225">
            <v>4.0060000000000002</v>
          </cell>
          <cell r="AS225">
            <v>1.786</v>
          </cell>
          <cell r="AX225">
            <v>43809</v>
          </cell>
          <cell r="AY225">
            <v>43965</v>
          </cell>
        </row>
        <row r="226">
          <cell r="E226" t="str">
            <v>TI004383</v>
          </cell>
          <cell r="F226" t="str">
            <v>Higher Road, Woolavington footway link</v>
          </cell>
          <cell r="G226" t="str">
            <v>Woolavington</v>
          </cell>
          <cell r="H226" t="str">
            <v>Sedgemoor</v>
          </cell>
          <cell r="I226" t="str">
            <v>Huntspill</v>
          </cell>
          <cell r="J226" t="str">
            <v>Woolavington</v>
          </cell>
          <cell r="K226" t="str">
            <v>Mark Healy</v>
          </cell>
          <cell r="L226" t="str">
            <v>Mark Healy</v>
          </cell>
          <cell r="O226" t="str">
            <v>Skanska</v>
          </cell>
        </row>
        <row r="227">
          <cell r="E227" t="str">
            <v>TI004384</v>
          </cell>
          <cell r="F227" t="str">
            <v>Kings Drive, Bridgwater improved crossing facilities</v>
          </cell>
          <cell r="G227" t="str">
            <v>Kings Drive, Bridgwater</v>
          </cell>
          <cell r="H227" t="str">
            <v>Sedgemoor</v>
          </cell>
          <cell r="I227" t="str">
            <v>Bridgwater East and Bawdrip</v>
          </cell>
          <cell r="J227" t="str">
            <v>Bridgwater without</v>
          </cell>
          <cell r="K227" t="str">
            <v>David Hall</v>
          </cell>
          <cell r="L227" t="str">
            <v>David Hall</v>
          </cell>
          <cell r="M227" t="str">
            <v>Brief</v>
          </cell>
          <cell r="N227" t="str">
            <v>KJ</v>
          </cell>
          <cell r="O227" t="str">
            <v>Skanska</v>
          </cell>
          <cell r="AM227">
            <v>43920</v>
          </cell>
          <cell r="AP227">
            <v>43998</v>
          </cell>
          <cell r="AZ227">
            <v>43958</v>
          </cell>
          <cell r="BL227" t="str">
            <v>N/A</v>
          </cell>
        </row>
        <row r="228">
          <cell r="E228" t="str">
            <v>TI004385</v>
          </cell>
          <cell r="F228" t="str">
            <v>Reckleford, Yeovil road safety improvements</v>
          </cell>
          <cell r="G228" t="str">
            <v>Reckleford, Yeovil</v>
          </cell>
          <cell r="H228" t="str">
            <v>South Somerset</v>
          </cell>
          <cell r="M228" t="str">
            <v>Design</v>
          </cell>
          <cell r="N228" t="str">
            <v>ME</v>
          </cell>
          <cell r="O228" t="str">
            <v>WSP</v>
          </cell>
          <cell r="AN228">
            <v>43861</v>
          </cell>
        </row>
        <row r="229">
          <cell r="E229" t="str">
            <v>TI004386</v>
          </cell>
          <cell r="F229" t="str">
            <v>Chillander Cross (Corfe Hill) road safety</v>
          </cell>
        </row>
        <row r="230">
          <cell r="E230" t="str">
            <v>TI004387</v>
          </cell>
          <cell r="F230" t="str">
            <v>Roemeade junction with A37 road safety</v>
          </cell>
          <cell r="AM230">
            <v>44140</v>
          </cell>
          <cell r="AO230">
            <v>44199</v>
          </cell>
          <cell r="AP230">
            <v>44207</v>
          </cell>
          <cell r="AR230">
            <v>4.5380000000000003</v>
          </cell>
          <cell r="AX230">
            <v>44204</v>
          </cell>
          <cell r="AY230">
            <v>44286</v>
          </cell>
        </row>
        <row r="231">
          <cell r="E231" t="str">
            <v>TI004388</v>
          </cell>
          <cell r="F231" t="str">
            <v>Roemeade/ B3135 road safety</v>
          </cell>
        </row>
        <row r="232">
          <cell r="F232" t="str">
            <v>West Camel (HE)</v>
          </cell>
          <cell r="BN232">
            <v>44246</v>
          </cell>
          <cell r="BO232" t="str">
            <v>YCON2089</v>
          </cell>
          <cell r="BP232">
            <v>50</v>
          </cell>
          <cell r="BQ232">
            <v>92.134</v>
          </cell>
        </row>
        <row r="233">
          <cell r="E233" t="str">
            <v>TI004184</v>
          </cell>
          <cell r="F233" t="str">
            <v>Shepton Mallet Town Centre</v>
          </cell>
          <cell r="BP233">
            <v>300</v>
          </cell>
          <cell r="BS233">
            <v>44277</v>
          </cell>
        </row>
        <row r="234">
          <cell r="E234" t="str">
            <v>MN004258</v>
          </cell>
          <cell r="F234" t="str">
            <v>Minehead to Carhampton footway/ cycleway improvements</v>
          </cell>
          <cell r="AX234">
            <v>44111</v>
          </cell>
          <cell r="AY234">
            <v>44729</v>
          </cell>
          <cell r="BI234">
            <v>44371</v>
          </cell>
          <cell r="BM234">
            <v>44498</v>
          </cell>
          <cell r="BN234">
            <v>44648</v>
          </cell>
          <cell r="BO234" t="str">
            <v>YBCO2005</v>
          </cell>
          <cell r="BP234">
            <v>368.05399999999997</v>
          </cell>
          <cell r="BS234">
            <v>44582</v>
          </cell>
        </row>
        <row r="235">
          <cell r="F235" t="str">
            <v>A39 NDR, Bridgwater road safety improvements</v>
          </cell>
          <cell r="G235" t="str">
            <v>Bridgwater</v>
          </cell>
          <cell r="I235" t="str">
            <v>Various</v>
          </cell>
          <cell r="J235" t="str">
            <v>Various</v>
          </cell>
          <cell r="K235" t="str">
            <v>Various</v>
          </cell>
          <cell r="BO235" t="str">
            <v>YACO2001</v>
          </cell>
          <cell r="BP235">
            <v>12</v>
          </cell>
          <cell r="BQ235">
            <v>31.234999999999999</v>
          </cell>
          <cell r="BS235">
            <v>44375</v>
          </cell>
        </row>
        <row r="236">
          <cell r="F236" t="str">
            <v>A38 Bristol Road, Bridgwater road safety improvements</v>
          </cell>
          <cell r="G236" t="str">
            <v>Bridgwater</v>
          </cell>
          <cell r="I236" t="str">
            <v>Various</v>
          </cell>
          <cell r="J236" t="str">
            <v>Various</v>
          </cell>
          <cell r="K236" t="str">
            <v>Various</v>
          </cell>
        </row>
        <row r="237">
          <cell r="E237" t="str">
            <v>TI004389</v>
          </cell>
          <cell r="F237" t="str">
            <v>A38 Perry Elm RAB to Devon CB</v>
          </cell>
          <cell r="AM237">
            <v>44410</v>
          </cell>
        </row>
        <row r="238">
          <cell r="E238" t="str">
            <v>TI004390</v>
          </cell>
          <cell r="F238" t="str">
            <v>A358 Williton to Crosskeys RAB</v>
          </cell>
        </row>
        <row r="239">
          <cell r="E239" t="str">
            <v>TI004391</v>
          </cell>
          <cell r="F239" t="str">
            <v>Langport Road, Somerton</v>
          </cell>
          <cell r="BN239">
            <v>44407</v>
          </cell>
          <cell r="BO239" t="str">
            <v>YACO2045</v>
          </cell>
          <cell r="BP239">
            <v>0.92</v>
          </cell>
        </row>
        <row r="240">
          <cell r="E240" t="str">
            <v>VP004182</v>
          </cell>
          <cell r="F240" t="str">
            <v>Community Rights of Way Improvements</v>
          </cell>
          <cell r="G240" t="str">
            <v>Various</v>
          </cell>
          <cell r="H240" t="str">
            <v>Various</v>
          </cell>
          <cell r="K240" t="str">
            <v>Various</v>
          </cell>
          <cell r="L240" t="str">
            <v>Various</v>
          </cell>
          <cell r="M240" t="str">
            <v>Complete</v>
          </cell>
          <cell r="N240" t="str">
            <v>KJ</v>
          </cell>
          <cell r="P240" t="str">
            <v>Rights of Way</v>
          </cell>
          <cell r="Q240" t="str">
            <v>Link</v>
          </cell>
          <cell r="S240">
            <v>50</v>
          </cell>
          <cell r="V240">
            <v>50</v>
          </cell>
          <cell r="W240" t="str">
            <v>N/A</v>
          </cell>
          <cell r="X240" t="str">
            <v>Rights of Way</v>
          </cell>
          <cell r="Y240" t="str">
            <v>N/A</v>
          </cell>
          <cell r="Z240" t="str">
            <v>N/A</v>
          </cell>
          <cell r="AA240" t="str">
            <v>N/A</v>
          </cell>
          <cell r="AB240" t="str">
            <v>N/A</v>
          </cell>
          <cell r="AC240" t="str">
            <v>N/A</v>
          </cell>
          <cell r="AD240" t="str">
            <v>N/A</v>
          </cell>
          <cell r="AE240" t="str">
            <v>N/A</v>
          </cell>
          <cell r="AF240" t="str">
            <v>N/A</v>
          </cell>
          <cell r="AG240" t="str">
            <v>N/A</v>
          </cell>
          <cell r="AH240" t="str">
            <v>N/A</v>
          </cell>
          <cell r="AI240" t="str">
            <v>N/A</v>
          </cell>
          <cell r="AJ240" t="str">
            <v>N/A</v>
          </cell>
          <cell r="AK240" t="str">
            <v>N/A</v>
          </cell>
          <cell r="AL240" t="str">
            <v>N/A</v>
          </cell>
          <cell r="AM240" t="str">
            <v>N/A</v>
          </cell>
          <cell r="AN240" t="str">
            <v>N/A</v>
          </cell>
          <cell r="AO240" t="str">
            <v>N/A</v>
          </cell>
          <cell r="AP240">
            <v>37820</v>
          </cell>
          <cell r="AQ240" t="str">
            <v>SCC-201D-O201</v>
          </cell>
          <cell r="AZ240" t="str">
            <v>N/A</v>
          </cell>
          <cell r="BA240" t="str">
            <v>N/A</v>
          </cell>
          <cell r="BB240" t="str">
            <v>N/A</v>
          </cell>
          <cell r="BC240" t="str">
            <v>N/A</v>
          </cell>
          <cell r="BD240" t="str">
            <v>N/A</v>
          </cell>
          <cell r="BE240" t="str">
            <v>N/A</v>
          </cell>
          <cell r="BF240" t="str">
            <v>N/A</v>
          </cell>
          <cell r="BG240" t="str">
            <v>N/A</v>
          </cell>
          <cell r="BH240" t="str">
            <v>N/A</v>
          </cell>
          <cell r="BL240" t="str">
            <v>N/A</v>
          </cell>
          <cell r="BO240" t="str">
            <v>N/A</v>
          </cell>
          <cell r="BP240" t="str">
            <v>N/A</v>
          </cell>
          <cell r="BQ240" t="str">
            <v>N/A</v>
          </cell>
          <cell r="BR240" t="str">
            <v>N/A</v>
          </cell>
          <cell r="BS240" t="str">
            <v>N/A</v>
          </cell>
        </row>
        <row r="241">
          <cell r="F241" t="str">
            <v>West Coker Road, Yeovil cycle safety improvements</v>
          </cell>
          <cell r="G241" t="str">
            <v>West Coker Road, Yeovil</v>
          </cell>
          <cell r="H241" t="str">
            <v>South Somerset</v>
          </cell>
          <cell r="I241" t="str">
            <v>Yeovil South</v>
          </cell>
          <cell r="J241" t="str">
            <v>Yeovil</v>
          </cell>
          <cell r="K241" t="str">
            <v>Faye Purbrick</v>
          </cell>
          <cell r="L241" t="str">
            <v>Faye Purbrick</v>
          </cell>
          <cell r="O241" t="str">
            <v>N/A</v>
          </cell>
          <cell r="BL241" t="str">
            <v>N/A</v>
          </cell>
        </row>
        <row r="242">
          <cell r="F242" t="str">
            <v>Watchet 20 (Swaine Street-Market Street-West Street)</v>
          </cell>
          <cell r="G242" t="str">
            <v>Watchet</v>
          </cell>
          <cell r="H242" t="str">
            <v>West Somerset</v>
          </cell>
          <cell r="I242" t="str">
            <v>Watchet and Stogursey</v>
          </cell>
          <cell r="J242" t="str">
            <v>Watchet</v>
          </cell>
          <cell r="K242" t="str">
            <v>Hugh Davies</v>
          </cell>
          <cell r="L242" t="str">
            <v>Hugh Davies</v>
          </cell>
          <cell r="O242" t="str">
            <v>N/A</v>
          </cell>
          <cell r="BL242" t="str">
            <v>N/A</v>
          </cell>
        </row>
        <row r="243">
          <cell r="F243" t="str">
            <v>Trull</v>
          </cell>
          <cell r="N243" t="str">
            <v>ME</v>
          </cell>
          <cell r="Q243" t="str">
            <v>Link</v>
          </cell>
          <cell r="AO243">
            <v>41920</v>
          </cell>
          <cell r="AP243">
            <v>41922</v>
          </cell>
          <cell r="AQ243" t="str">
            <v>SCC-269D-M266</v>
          </cell>
          <cell r="AR243">
            <v>0.72499999999999998</v>
          </cell>
          <cell r="AT243">
            <v>16</v>
          </cell>
          <cell r="AX243">
            <v>41922</v>
          </cell>
          <cell r="AY243">
            <v>41936</v>
          </cell>
          <cell r="BL243" t="str">
            <v>N/A</v>
          </cell>
          <cell r="BM243">
            <v>41936</v>
          </cell>
          <cell r="BS243">
            <v>41981</v>
          </cell>
        </row>
        <row r="244">
          <cell r="F244" t="str">
            <v>The Mount/ Mountway, Taunton, pedestrian safety improvements</v>
          </cell>
          <cell r="G244" t="str">
            <v>Taunton</v>
          </cell>
          <cell r="H244" t="str">
            <v>Taunton Deane</v>
          </cell>
          <cell r="I244" t="str">
            <v>Bishop's Hull and Taunton West</v>
          </cell>
          <cell r="J244" t="str">
            <v>Taunton</v>
          </cell>
          <cell r="K244" t="str">
            <v>John Hunt</v>
          </cell>
          <cell r="L244" t="str">
            <v>John Hunt</v>
          </cell>
          <cell r="O244" t="str">
            <v>N/A</v>
          </cell>
          <cell r="BL244" t="str">
            <v>N/A</v>
          </cell>
        </row>
        <row r="245">
          <cell r="F245" t="str">
            <v>Taunton cycle improvements</v>
          </cell>
          <cell r="G245" t="str">
            <v>Taunton</v>
          </cell>
          <cell r="H245" t="str">
            <v>Taunton Deane</v>
          </cell>
          <cell r="I245" t="str">
            <v>Taunton East</v>
          </cell>
          <cell r="J245" t="str">
            <v>Taunton</v>
          </cell>
          <cell r="K245" t="str">
            <v>Simon Coles</v>
          </cell>
          <cell r="L245" t="str">
            <v>Simon Coles</v>
          </cell>
          <cell r="O245" t="str">
            <v>N/A</v>
          </cell>
          <cell r="BL245" t="str">
            <v>N/A</v>
          </cell>
        </row>
        <row r="246">
          <cell r="F246" t="str">
            <v>Station Road, Hatch Beauchamp pedestrian safety improvements</v>
          </cell>
          <cell r="G246" t="str">
            <v>Hatch Beauchamp</v>
          </cell>
          <cell r="H246" t="str">
            <v>Taunton Deane</v>
          </cell>
          <cell r="I246" t="str">
            <v>Blackdown and Neroche</v>
          </cell>
          <cell r="J246" t="str">
            <v>Hatch Beauchamp</v>
          </cell>
          <cell r="K246" t="str">
            <v>John Thorne</v>
          </cell>
          <cell r="L246" t="str">
            <v>John Thorne</v>
          </cell>
          <cell r="O246" t="str">
            <v>N/A</v>
          </cell>
          <cell r="BL246" t="str">
            <v>N/A</v>
          </cell>
        </row>
        <row r="247">
          <cell r="F247" t="str">
            <v>Standerwick Court Lane, Standerwick</v>
          </cell>
          <cell r="G247" t="str">
            <v>Standerwick</v>
          </cell>
          <cell r="H247" t="str">
            <v>Mendip</v>
          </cell>
          <cell r="I247" t="str">
            <v>Frome North</v>
          </cell>
          <cell r="J247" t="str">
            <v>Beckington</v>
          </cell>
          <cell r="K247" t="str">
            <v>Linda Oliver</v>
          </cell>
          <cell r="L247" t="str">
            <v>Linda Oliver</v>
          </cell>
          <cell r="O247" t="str">
            <v>N/A</v>
          </cell>
          <cell r="BL247" t="str">
            <v>N/A</v>
          </cell>
        </row>
        <row r="248">
          <cell r="F248" t="str">
            <v>School 20 mph in Bridgwater (up to 5 schools)</v>
          </cell>
          <cell r="G248" t="str">
            <v>Bridgwater</v>
          </cell>
          <cell r="H248" t="str">
            <v>Sedgemoor</v>
          </cell>
          <cell r="I248" t="str">
            <v>Bridgwater South</v>
          </cell>
          <cell r="J248" t="str">
            <v>Bridgwater</v>
          </cell>
          <cell r="K248" t="str">
            <v>Leigh Redman</v>
          </cell>
          <cell r="L248" t="str">
            <v>Leigh Redman</v>
          </cell>
          <cell r="O248" t="str">
            <v>N/A</v>
          </cell>
          <cell r="BL248" t="str">
            <v>N/A</v>
          </cell>
        </row>
        <row r="249">
          <cell r="F249" t="str">
            <v>Minor Improvements Transporting Somerset</v>
          </cell>
          <cell r="H249" t="str">
            <v>Countywide</v>
          </cell>
          <cell r="O249" t="str">
            <v>N/A</v>
          </cell>
          <cell r="BL249" t="str">
            <v>N/A</v>
          </cell>
        </row>
        <row r="250">
          <cell r="F250" t="str">
            <v>Middle Street, Misterton pedestrian safety improvements</v>
          </cell>
          <cell r="G250" t="str">
            <v>Misterton</v>
          </cell>
          <cell r="H250" t="str">
            <v>South Somerset</v>
          </cell>
          <cell r="I250" t="str">
            <v>Crewkerne</v>
          </cell>
          <cell r="J250" t="str">
            <v>Misterton</v>
          </cell>
          <cell r="K250" t="str">
            <v>Mike Best</v>
          </cell>
          <cell r="L250" t="str">
            <v>Mike Best</v>
          </cell>
          <cell r="O250" t="str">
            <v>N/A</v>
          </cell>
          <cell r="BL250" t="str">
            <v>N/A</v>
          </cell>
        </row>
        <row r="251">
          <cell r="F251" t="str">
            <v>Marston Lane, Frome speed reduction</v>
          </cell>
          <cell r="G251" t="str">
            <v>Marston Lane, Frome</v>
          </cell>
          <cell r="H251" t="str">
            <v>Mendip</v>
          </cell>
          <cell r="I251" t="str">
            <v>Frome West</v>
          </cell>
          <cell r="J251" t="str">
            <v>Frome</v>
          </cell>
          <cell r="K251" t="str">
            <v>John Clarke</v>
          </cell>
          <cell r="L251" t="str">
            <v>John Clarke</v>
          </cell>
          <cell r="O251" t="str">
            <v>N/A</v>
          </cell>
          <cell r="BL251" t="str">
            <v>N/A</v>
          </cell>
        </row>
        <row r="252">
          <cell r="F252" t="str">
            <v>Galmington Drive</v>
          </cell>
          <cell r="N252" t="str">
            <v>ME</v>
          </cell>
          <cell r="Q252" t="str">
            <v>Link</v>
          </cell>
          <cell r="AR252">
            <v>0.72899999999999998</v>
          </cell>
          <cell r="AT252">
            <v>16</v>
          </cell>
          <cell r="AX252">
            <v>41926</v>
          </cell>
          <cell r="AY252">
            <v>41992</v>
          </cell>
          <cell r="AZ252">
            <v>41948</v>
          </cell>
          <cell r="BL252" t="str">
            <v>N/A</v>
          </cell>
          <cell r="BM252">
            <v>41992</v>
          </cell>
          <cell r="BS252">
            <v>42076</v>
          </cell>
        </row>
        <row r="253">
          <cell r="F253" t="str">
            <v>Church Road, Trull, 20mph Wig-Wags/20mph speed limit</v>
          </cell>
          <cell r="G253" t="str">
            <v>Church Road</v>
          </cell>
          <cell r="H253" t="str">
            <v>Taunton Deane</v>
          </cell>
          <cell r="I253" t="str">
            <v>Comeytrowe and Trull</v>
          </cell>
          <cell r="J253" t="str">
            <v>Trull</v>
          </cell>
          <cell r="K253" t="str">
            <v>Alan Wedderkopp</v>
          </cell>
          <cell r="L253" t="str">
            <v>Alan Wedderkopp</v>
          </cell>
          <cell r="O253" t="str">
            <v>N/A</v>
          </cell>
          <cell r="BL253" t="str">
            <v>N/A</v>
          </cell>
        </row>
        <row r="254">
          <cell r="F254" t="str">
            <v>A38 Wellington Relief Road (West Buckland Road) pedestrian safety improvements</v>
          </cell>
          <cell r="G254" t="str">
            <v xml:space="preserve">A38 West Buckland Road </v>
          </cell>
          <cell r="H254" t="str">
            <v>Taunton Deane</v>
          </cell>
          <cell r="J254" t="str">
            <v>Wellington</v>
          </cell>
          <cell r="O254" t="str">
            <v>N/A</v>
          </cell>
          <cell r="BL254" t="str">
            <v>N/A</v>
          </cell>
        </row>
        <row r="255">
          <cell r="F255" t="str">
            <v>A361 Durston crossroads junction improvements</v>
          </cell>
          <cell r="G255" t="str">
            <v>A361 Durston</v>
          </cell>
          <cell r="H255" t="str">
            <v>Taunton Deane</v>
          </cell>
          <cell r="I255" t="str">
            <v>Monkton and North Curry</v>
          </cell>
          <cell r="J255" t="str">
            <v>Durston</v>
          </cell>
          <cell r="K255" t="str">
            <v>David Fothergill</v>
          </cell>
          <cell r="L255" t="str">
            <v>David Fothergill</v>
          </cell>
          <cell r="O255" t="str">
            <v>N/A</v>
          </cell>
          <cell r="BL255" t="str">
            <v>N/A</v>
          </cell>
        </row>
        <row r="256">
          <cell r="F256" t="str">
            <v>A359 (Mudford- Marston Magna- Queen Camel-Sparkford) HGV traffic management</v>
          </cell>
          <cell r="G256" t="str">
            <v>A359</v>
          </cell>
          <cell r="H256" t="str">
            <v>South Somerset</v>
          </cell>
          <cell r="I256" t="str">
            <v>Castle Cary</v>
          </cell>
          <cell r="J256" t="str">
            <v>Castel Cary/Ansford</v>
          </cell>
          <cell r="K256" t="str">
            <v>Mike Lewis</v>
          </cell>
          <cell r="L256" t="str">
            <v>Mike Lewis</v>
          </cell>
          <cell r="O256" t="str">
            <v>N/A</v>
          </cell>
          <cell r="BL256" t="str">
            <v>N/A</v>
          </cell>
          <cell r="BN256">
            <v>43818</v>
          </cell>
          <cell r="BO256" t="str">
            <v>XCON2064</v>
          </cell>
          <cell r="BP256">
            <v>2.5369999999999999</v>
          </cell>
        </row>
        <row r="257">
          <cell r="AM257">
            <v>43712</v>
          </cell>
          <cell r="AO257">
            <v>43740</v>
          </cell>
          <cell r="AP257">
            <v>43747</v>
          </cell>
          <cell r="AX257">
            <v>43713</v>
          </cell>
          <cell r="AY257">
            <v>43794</v>
          </cell>
          <cell r="AZ257" t="str">
            <v>N/A</v>
          </cell>
          <cell r="BD257" t="str">
            <v>N/A</v>
          </cell>
          <cell r="BI257" t="str">
            <v>N/A</v>
          </cell>
          <cell r="BM257">
            <v>43794</v>
          </cell>
          <cell r="BS257">
            <v>43850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496D-DFAC-43CA-BFDB-6BA015B155EC}">
  <sheetPr>
    <pageSetUpPr autoPageBreaks="0"/>
  </sheetPr>
  <dimension ref="A1:BB59"/>
  <sheetViews>
    <sheetView tabSelected="1" zoomScale="70" zoomScaleNormal="70" workbookViewId="0">
      <pane xSplit="5" ySplit="7" topLeftCell="F8" activePane="bottomRight" state="frozen"/>
      <selection activeCell="E1" sqref="E1"/>
      <selection pane="topRight" activeCell="I1" sqref="I1"/>
      <selection pane="bottomLeft" activeCell="E6" sqref="E6"/>
      <selection pane="bottomRight" activeCell="C7" sqref="B6:C7"/>
    </sheetView>
  </sheetViews>
  <sheetFormatPr defaultColWidth="9.140625" defaultRowHeight="60.6" customHeight="1" x14ac:dyDescent="0.2"/>
  <cols>
    <col min="1" max="1" width="11.28515625" style="4" customWidth="1"/>
    <col min="2" max="2" width="17.42578125" style="3" customWidth="1"/>
    <col min="3" max="3" width="36.85546875" style="3" customWidth="1"/>
    <col min="4" max="4" width="13.7109375" style="4" customWidth="1"/>
    <col min="5" max="5" width="0.28515625" style="3" customWidth="1"/>
    <col min="6" max="6" width="13.85546875" style="4" customWidth="1"/>
    <col min="7" max="7" width="10.42578125" style="3" customWidth="1"/>
    <col min="8" max="8" width="17.42578125" style="3" hidden="1" customWidth="1"/>
    <col min="9" max="10" width="13.7109375" style="3" hidden="1" customWidth="1"/>
    <col min="11" max="11" width="20.28515625" style="3" hidden="1" customWidth="1"/>
    <col min="12" max="12" width="47" style="5" customWidth="1"/>
    <col min="13" max="21" width="17.42578125" style="4" customWidth="1"/>
    <col min="22" max="40" width="14.140625" style="1" customWidth="1"/>
    <col min="41" max="47" width="16.140625" style="1" customWidth="1"/>
    <col min="48" max="50" width="14.140625" style="1" customWidth="1"/>
    <col min="51" max="52" width="18.28515625" style="1" customWidth="1"/>
    <col min="53" max="53" width="18.140625" style="2" customWidth="1"/>
    <col min="54" max="54" width="20.85546875" style="6" customWidth="1"/>
    <col min="55" max="55" width="9.140625" style="1" customWidth="1"/>
    <col min="56" max="16384" width="9.140625" style="1"/>
  </cols>
  <sheetData>
    <row r="1" spans="1:54" ht="27.95" customHeight="1" x14ac:dyDescent="0.2">
      <c r="A1" s="77" t="s">
        <v>295</v>
      </c>
    </row>
    <row r="2" spans="1:54" ht="27.95" customHeight="1" x14ac:dyDescent="0.2">
      <c r="A2" s="78" t="s">
        <v>296</v>
      </c>
    </row>
    <row r="3" spans="1:54" ht="27.95" customHeight="1" x14ac:dyDescent="0.2">
      <c r="A3" s="78" t="s">
        <v>297</v>
      </c>
    </row>
    <row r="4" spans="1:54" ht="29.1" customHeight="1" x14ac:dyDescent="0.2"/>
    <row r="5" spans="1:54" ht="29.45" customHeight="1" x14ac:dyDescent="0.2">
      <c r="A5" s="8"/>
      <c r="B5" s="7"/>
      <c r="C5" s="7"/>
      <c r="D5" s="8"/>
      <c r="F5" s="8"/>
      <c r="G5" s="7"/>
      <c r="H5" s="7"/>
      <c r="I5" s="7"/>
      <c r="L5" s="9"/>
      <c r="M5" s="7" t="s">
        <v>0</v>
      </c>
      <c r="N5" s="7"/>
      <c r="O5" s="7"/>
      <c r="P5" s="7"/>
      <c r="Q5" s="7"/>
      <c r="R5" s="7"/>
      <c r="S5" s="7"/>
      <c r="T5" s="7"/>
      <c r="U5" s="7"/>
    </row>
    <row r="6" spans="1:54" ht="24.95" customHeight="1" x14ac:dyDescent="0.2">
      <c r="A6" s="8"/>
      <c r="B6" s="7"/>
      <c r="C6" s="7"/>
      <c r="D6" s="8"/>
      <c r="F6" s="8"/>
      <c r="G6" s="7"/>
      <c r="H6" s="7"/>
      <c r="I6" s="7"/>
      <c r="L6" s="9"/>
      <c r="M6" s="10"/>
      <c r="N6" s="11"/>
      <c r="O6" s="12"/>
      <c r="P6" s="13"/>
      <c r="Q6" s="13"/>
      <c r="R6" s="14"/>
      <c r="S6" s="15"/>
      <c r="T6" s="16"/>
      <c r="U6" s="17"/>
    </row>
    <row r="7" spans="1:54" s="22" customFormat="1" ht="60.6" customHeight="1" x14ac:dyDescent="0.2">
      <c r="A7" s="19" t="s">
        <v>6</v>
      </c>
      <c r="B7" s="18" t="s">
        <v>1</v>
      </c>
      <c r="C7" s="19" t="s">
        <v>2</v>
      </c>
      <c r="D7" s="19" t="s">
        <v>3</v>
      </c>
      <c r="E7" s="19" t="s">
        <v>4</v>
      </c>
      <c r="F7" s="19" t="s">
        <v>5</v>
      </c>
      <c r="G7" s="19" t="s">
        <v>7</v>
      </c>
      <c r="H7" s="19" t="s">
        <v>8</v>
      </c>
      <c r="I7" s="19" t="s">
        <v>9</v>
      </c>
      <c r="J7" s="19" t="s">
        <v>10</v>
      </c>
      <c r="K7" s="19" t="s">
        <v>11</v>
      </c>
      <c r="L7" s="20" t="s">
        <v>12</v>
      </c>
      <c r="M7" s="21" t="s">
        <v>13</v>
      </c>
      <c r="N7" s="21" t="s">
        <v>14</v>
      </c>
      <c r="O7" s="21" t="s">
        <v>15</v>
      </c>
      <c r="P7" s="21" t="s">
        <v>16</v>
      </c>
      <c r="Q7" s="21" t="s">
        <v>17</v>
      </c>
      <c r="R7" s="21" t="s">
        <v>18</v>
      </c>
      <c r="S7" s="21" t="s">
        <v>19</v>
      </c>
      <c r="T7" s="21" t="s">
        <v>20</v>
      </c>
      <c r="U7" s="21" t="s">
        <v>21</v>
      </c>
      <c r="V7" s="24"/>
      <c r="W7" s="24"/>
      <c r="X7" s="24"/>
      <c r="Y7" s="24"/>
      <c r="Z7" s="24"/>
      <c r="AA7" s="24"/>
      <c r="AB7" s="24"/>
      <c r="AC7" s="24"/>
      <c r="AD7" s="25"/>
      <c r="AE7" s="25"/>
      <c r="AF7" s="25"/>
      <c r="AG7" s="25"/>
      <c r="AH7" s="25"/>
      <c r="AI7" s="25"/>
      <c r="AJ7" s="25"/>
      <c r="AK7" s="25"/>
      <c r="AL7" s="25"/>
      <c r="AM7" s="23"/>
      <c r="AN7" s="23"/>
      <c r="AO7" s="23"/>
      <c r="AP7" s="23"/>
      <c r="AQ7" s="23"/>
      <c r="AR7" s="23"/>
      <c r="AS7" s="23"/>
      <c r="AT7" s="23"/>
      <c r="AU7" s="23"/>
      <c r="AV7" s="23"/>
      <c r="AW7" s="23"/>
      <c r="AX7" s="24"/>
      <c r="AY7" s="24"/>
      <c r="AZ7" s="24"/>
      <c r="BA7" s="24"/>
      <c r="BB7" s="26"/>
    </row>
    <row r="8" spans="1:54" s="32" customFormat="1" ht="60.6" customHeight="1" x14ac:dyDescent="0.3">
      <c r="A8" s="30" t="s">
        <v>53</v>
      </c>
      <c r="B8" s="29" t="s">
        <v>256</v>
      </c>
      <c r="C8" s="28" t="s">
        <v>257</v>
      </c>
      <c r="D8" s="30" t="s">
        <v>52</v>
      </c>
      <c r="E8" s="29" t="s">
        <v>42</v>
      </c>
      <c r="F8" s="30" t="s">
        <v>52</v>
      </c>
      <c r="G8" s="34" t="s">
        <v>38</v>
      </c>
      <c r="H8" s="29"/>
      <c r="I8" s="29"/>
      <c r="J8" s="51" t="s">
        <v>22</v>
      </c>
      <c r="K8" s="29"/>
      <c r="L8" s="31" t="s">
        <v>258</v>
      </c>
      <c r="M8" s="10"/>
      <c r="N8" s="11"/>
      <c r="O8" s="12"/>
      <c r="P8" s="13"/>
      <c r="Q8" s="52"/>
      <c r="R8" s="14"/>
      <c r="S8" s="15"/>
      <c r="T8" s="16"/>
      <c r="U8" s="41" t="s">
        <v>107</v>
      </c>
      <c r="AB8" s="37"/>
      <c r="AC8" s="42"/>
      <c r="AD8" s="37"/>
      <c r="AM8" s="37"/>
      <c r="BA8" s="38"/>
    </row>
    <row r="9" spans="1:54" ht="66.75" customHeight="1" x14ac:dyDescent="0.2">
      <c r="A9" s="30" t="s">
        <v>72</v>
      </c>
      <c r="B9" s="29" t="s">
        <v>201</v>
      </c>
      <c r="C9" s="28" t="s">
        <v>202</v>
      </c>
      <c r="D9" s="30" t="s">
        <v>203</v>
      </c>
      <c r="E9" s="29"/>
      <c r="F9" s="29" t="s">
        <v>52</v>
      </c>
      <c r="G9" s="34" t="s">
        <v>38</v>
      </c>
      <c r="H9" s="29"/>
      <c r="I9" s="29"/>
      <c r="J9" s="51" t="s">
        <v>22</v>
      </c>
      <c r="K9" s="29"/>
      <c r="L9" s="31" t="s">
        <v>204</v>
      </c>
      <c r="M9" s="60" t="s">
        <v>41</v>
      </c>
      <c r="N9" s="60" t="s">
        <v>41</v>
      </c>
      <c r="O9" s="12"/>
      <c r="P9" s="13"/>
      <c r="Q9" s="49" t="s">
        <v>22</v>
      </c>
      <c r="R9" s="30"/>
      <c r="S9" s="30" t="s">
        <v>66</v>
      </c>
      <c r="T9" s="30"/>
      <c r="U9" s="30"/>
      <c r="V9" s="2"/>
      <c r="W9" s="2"/>
      <c r="X9" s="2"/>
      <c r="Y9" s="2"/>
      <c r="Z9" s="2"/>
      <c r="AA9" s="2"/>
      <c r="AB9" s="2"/>
      <c r="AC9" s="2"/>
      <c r="AD9" s="2"/>
      <c r="AE9" s="2"/>
      <c r="AF9" s="2"/>
      <c r="AG9" s="2"/>
      <c r="AH9" s="2"/>
      <c r="AI9" s="2"/>
      <c r="AJ9" s="2"/>
      <c r="AK9" s="2"/>
      <c r="AL9" s="2"/>
      <c r="AM9" s="2"/>
      <c r="AN9" s="2"/>
      <c r="AO9" s="33"/>
      <c r="AP9" s="2"/>
      <c r="AQ9" s="2"/>
      <c r="AR9" s="2"/>
      <c r="AS9" s="2"/>
      <c r="AT9" s="2"/>
      <c r="AU9" s="2"/>
      <c r="AV9" s="2"/>
      <c r="AW9" s="2"/>
      <c r="AX9" s="2"/>
      <c r="AY9" s="2"/>
      <c r="AZ9" s="2"/>
      <c r="BB9" s="1"/>
    </row>
    <row r="10" spans="1:54" ht="60.6" customHeight="1" x14ac:dyDescent="0.2">
      <c r="A10" s="30" t="s">
        <v>97</v>
      </c>
      <c r="B10" s="29" t="s">
        <v>238</v>
      </c>
      <c r="C10" s="28" t="s">
        <v>239</v>
      </c>
      <c r="D10" s="30" t="s">
        <v>240</v>
      </c>
      <c r="E10" s="29"/>
      <c r="F10" s="29" t="s">
        <v>241</v>
      </c>
      <c r="G10" s="34" t="s">
        <v>38</v>
      </c>
      <c r="H10" s="29"/>
      <c r="I10" s="29"/>
      <c r="J10" s="51" t="s">
        <v>22</v>
      </c>
      <c r="K10" s="29"/>
      <c r="L10" s="31" t="s">
        <v>242</v>
      </c>
      <c r="M10" s="60" t="s">
        <v>41</v>
      </c>
      <c r="N10" s="60" t="s">
        <v>41</v>
      </c>
      <c r="O10" s="12"/>
      <c r="P10" s="30"/>
      <c r="Q10" s="30"/>
      <c r="R10" s="30"/>
      <c r="S10" s="30"/>
      <c r="T10" s="30"/>
      <c r="U10" s="30"/>
      <c r="AC10" s="36"/>
      <c r="AD10" s="36"/>
      <c r="AN10" s="36"/>
      <c r="BA10" s="1"/>
      <c r="BB10" s="1"/>
    </row>
    <row r="11" spans="1:54" s="32" customFormat="1" ht="60.6" customHeight="1" x14ac:dyDescent="0.3">
      <c r="A11" s="35" t="s">
        <v>114</v>
      </c>
      <c r="B11" s="56" t="s">
        <v>110</v>
      </c>
      <c r="C11" s="55" t="s">
        <v>111</v>
      </c>
      <c r="D11" s="54" t="s">
        <v>112</v>
      </c>
      <c r="E11" s="54" t="s">
        <v>28</v>
      </c>
      <c r="F11" s="51" t="s">
        <v>113</v>
      </c>
      <c r="G11" s="34" t="s">
        <v>60</v>
      </c>
      <c r="H11" s="29"/>
      <c r="I11" s="29"/>
      <c r="J11" s="29">
        <v>40</v>
      </c>
      <c r="K11" s="29"/>
      <c r="L11" s="57" t="s">
        <v>115</v>
      </c>
      <c r="M11" s="10"/>
      <c r="N11" s="11"/>
      <c r="O11" s="12"/>
      <c r="P11" s="13"/>
      <c r="Q11" s="13"/>
      <c r="R11" s="14"/>
      <c r="S11" s="15"/>
      <c r="T11" s="16"/>
      <c r="U11" s="17"/>
      <c r="AB11" s="37"/>
      <c r="AC11" s="48"/>
      <c r="AD11" s="42"/>
      <c r="AM11" s="37"/>
      <c r="BA11" s="46"/>
      <c r="BB11" s="47"/>
    </row>
    <row r="12" spans="1:54" s="32" customFormat="1" ht="60.6" customHeight="1" x14ac:dyDescent="0.3">
      <c r="A12" s="35" t="s">
        <v>48</v>
      </c>
      <c r="B12" s="56" t="s">
        <v>116</v>
      </c>
      <c r="C12" s="45" t="s">
        <v>117</v>
      </c>
      <c r="D12" s="54" t="s">
        <v>118</v>
      </c>
      <c r="E12" s="54" t="s">
        <v>42</v>
      </c>
      <c r="F12" s="51" t="s">
        <v>47</v>
      </c>
      <c r="G12" s="34" t="s">
        <v>60</v>
      </c>
      <c r="H12" s="29"/>
      <c r="I12" s="29"/>
      <c r="J12" s="29">
        <v>40</v>
      </c>
      <c r="K12" s="29"/>
      <c r="L12" s="31" t="s">
        <v>294</v>
      </c>
      <c r="M12" s="10"/>
      <c r="N12" s="11"/>
      <c r="O12" s="12"/>
      <c r="P12" s="13"/>
      <c r="Q12" s="13"/>
      <c r="R12" s="14"/>
      <c r="S12" s="15"/>
      <c r="T12" s="16"/>
      <c r="U12" s="41" t="s">
        <v>31</v>
      </c>
      <c r="AC12" s="37"/>
      <c r="AD12" s="37"/>
      <c r="AE12" s="42"/>
      <c r="AN12" s="37"/>
      <c r="AT12" s="37"/>
      <c r="AU12" s="37"/>
      <c r="BB12" s="47"/>
    </row>
    <row r="13" spans="1:54" ht="60.6" customHeight="1" x14ac:dyDescent="0.2">
      <c r="A13" s="35" t="s">
        <v>48</v>
      </c>
      <c r="B13" s="29" t="s">
        <v>144</v>
      </c>
      <c r="C13" s="28" t="s">
        <v>145</v>
      </c>
      <c r="D13" s="30" t="s">
        <v>146</v>
      </c>
      <c r="E13" s="29"/>
      <c r="F13" s="29" t="s">
        <v>119</v>
      </c>
      <c r="G13" s="34" t="s">
        <v>60</v>
      </c>
      <c r="H13" s="29"/>
      <c r="I13" s="29"/>
      <c r="J13" s="51" t="s">
        <v>22</v>
      </c>
      <c r="K13" s="29"/>
      <c r="L13" s="31" t="s">
        <v>147</v>
      </c>
      <c r="M13" s="10"/>
      <c r="N13" s="11"/>
      <c r="O13" s="12"/>
      <c r="P13" s="13"/>
      <c r="Q13" s="13"/>
      <c r="R13" s="14"/>
      <c r="S13" s="15"/>
      <c r="T13" s="16"/>
      <c r="U13" s="17"/>
    </row>
    <row r="14" spans="1:54" ht="60.6" customHeight="1" x14ac:dyDescent="0.2">
      <c r="A14" s="30" t="s">
        <v>69</v>
      </c>
      <c r="B14" s="29" t="s">
        <v>148</v>
      </c>
      <c r="C14" s="28" t="s">
        <v>149</v>
      </c>
      <c r="D14" s="30" t="s">
        <v>68</v>
      </c>
      <c r="E14" s="29"/>
      <c r="F14" s="29" t="s">
        <v>68</v>
      </c>
      <c r="G14" s="34" t="s">
        <v>64</v>
      </c>
      <c r="H14" s="29"/>
      <c r="I14" s="29"/>
      <c r="J14" s="51" t="s">
        <v>22</v>
      </c>
      <c r="K14" s="29"/>
      <c r="L14" s="57" t="s">
        <v>150</v>
      </c>
      <c r="M14" s="65"/>
      <c r="N14" s="11"/>
      <c r="O14" s="12"/>
      <c r="P14" s="13"/>
      <c r="Q14" s="13"/>
      <c r="R14" s="14"/>
      <c r="S14" s="15"/>
      <c r="T14" s="16"/>
      <c r="U14" s="17"/>
    </row>
    <row r="15" spans="1:54" s="32" customFormat="1" ht="60.6" customHeight="1" x14ac:dyDescent="0.3">
      <c r="A15" s="30" t="s">
        <v>40</v>
      </c>
      <c r="B15" s="29" t="s">
        <v>157</v>
      </c>
      <c r="C15" s="28" t="s">
        <v>158</v>
      </c>
      <c r="D15" s="30" t="s">
        <v>159</v>
      </c>
      <c r="E15" s="29"/>
      <c r="F15" s="29" t="s">
        <v>159</v>
      </c>
      <c r="G15" s="34" t="s">
        <v>60</v>
      </c>
      <c r="H15" s="29"/>
      <c r="I15" s="29"/>
      <c r="J15" s="51" t="s">
        <v>22</v>
      </c>
      <c r="K15" s="29"/>
      <c r="L15" s="31" t="s">
        <v>160</v>
      </c>
      <c r="M15" s="10"/>
      <c r="N15" s="11"/>
      <c r="O15" s="12"/>
      <c r="P15" s="13"/>
      <c r="Q15" s="13"/>
      <c r="R15" s="14"/>
      <c r="S15" s="15"/>
      <c r="T15" s="16"/>
      <c r="U15" s="41" t="s">
        <v>161</v>
      </c>
    </row>
    <row r="16" spans="1:54" ht="60.6" customHeight="1" x14ac:dyDescent="0.2">
      <c r="A16" s="30" t="s">
        <v>287</v>
      </c>
      <c r="B16" s="68" t="s">
        <v>285</v>
      </c>
      <c r="C16" s="28" t="s">
        <v>286</v>
      </c>
      <c r="D16" s="30"/>
      <c r="E16" s="29"/>
      <c r="F16" s="29"/>
      <c r="G16" s="34" t="s">
        <v>84</v>
      </c>
      <c r="H16" s="29"/>
      <c r="I16" s="29"/>
      <c r="J16" s="51"/>
      <c r="K16" s="29"/>
      <c r="L16" s="31" t="s">
        <v>288</v>
      </c>
      <c r="M16" s="10"/>
      <c r="N16" s="11"/>
      <c r="O16" s="12"/>
      <c r="P16" s="13"/>
      <c r="Q16" s="43"/>
      <c r="R16" s="43"/>
      <c r="S16" s="43"/>
      <c r="T16" s="43"/>
      <c r="U16" s="43"/>
    </row>
    <row r="17" spans="1:54" s="2" customFormat="1" ht="60.6" customHeight="1" x14ac:dyDescent="0.2">
      <c r="A17" s="30" t="s">
        <v>155</v>
      </c>
      <c r="B17" s="29" t="s">
        <v>151</v>
      </c>
      <c r="C17" s="28" t="s">
        <v>152</v>
      </c>
      <c r="D17" s="30" t="s">
        <v>153</v>
      </c>
      <c r="E17" s="29"/>
      <c r="F17" s="29" t="s">
        <v>154</v>
      </c>
      <c r="G17" s="34" t="s">
        <v>64</v>
      </c>
      <c r="H17" s="29"/>
      <c r="I17" s="29"/>
      <c r="J17" s="51" t="s">
        <v>22</v>
      </c>
      <c r="K17" s="29" t="s">
        <v>109</v>
      </c>
      <c r="L17" s="57" t="s">
        <v>156</v>
      </c>
      <c r="M17" s="60" t="s">
        <v>41</v>
      </c>
      <c r="N17" s="60" t="s">
        <v>41</v>
      </c>
      <c r="O17" s="12"/>
      <c r="P17" s="13"/>
      <c r="Q17" s="13"/>
      <c r="R17" s="14"/>
      <c r="S17" s="15"/>
      <c r="T17" s="16"/>
      <c r="U17" s="49" t="s">
        <v>22</v>
      </c>
      <c r="BB17" s="6"/>
    </row>
    <row r="18" spans="1:54" ht="63.6" customHeight="1" x14ac:dyDescent="0.2">
      <c r="A18" s="30" t="s">
        <v>43</v>
      </c>
      <c r="B18" s="56" t="s">
        <v>73</v>
      </c>
      <c r="C18" s="45" t="s">
        <v>74</v>
      </c>
      <c r="D18" s="54" t="s">
        <v>75</v>
      </c>
      <c r="E18" s="54" t="s">
        <v>42</v>
      </c>
      <c r="F18" s="54" t="s">
        <v>56</v>
      </c>
      <c r="G18" s="34" t="s">
        <v>60</v>
      </c>
      <c r="H18" s="30" t="str">
        <f>VLOOKUP(B18,[1]Monitoring!$E$1:$CK$156,11,FALSE)</f>
        <v>WSP</v>
      </c>
      <c r="I18" s="29">
        <f>VLOOKUP(B18,[1]Monitoring!$E$4:$V$257,17,FALSE)</f>
        <v>0</v>
      </c>
      <c r="J18" s="51">
        <v>35</v>
      </c>
      <c r="K18" s="51"/>
      <c r="L18" s="44" t="s">
        <v>76</v>
      </c>
      <c r="M18" s="10"/>
      <c r="N18" s="11"/>
      <c r="O18" s="12"/>
      <c r="P18" s="13"/>
      <c r="Q18" s="54" t="s">
        <v>22</v>
      </c>
      <c r="R18" s="54"/>
      <c r="S18" s="54"/>
      <c r="T18" s="54"/>
      <c r="U18" s="54"/>
    </row>
    <row r="19" spans="1:54" ht="60.6" customHeight="1" x14ac:dyDescent="0.2">
      <c r="A19" s="30" t="s">
        <v>263</v>
      </c>
      <c r="B19" s="29" t="s">
        <v>259</v>
      </c>
      <c r="C19" s="28" t="s">
        <v>260</v>
      </c>
      <c r="D19" s="30" t="s">
        <v>261</v>
      </c>
      <c r="E19" s="29" t="s">
        <v>28</v>
      </c>
      <c r="F19" s="30" t="s">
        <v>262</v>
      </c>
      <c r="G19" s="34" t="s">
        <v>84</v>
      </c>
      <c r="H19" s="29"/>
      <c r="I19" s="29"/>
      <c r="J19" s="51" t="s">
        <v>22</v>
      </c>
      <c r="K19" s="29"/>
      <c r="L19" s="31" t="s">
        <v>264</v>
      </c>
      <c r="M19" s="60" t="s">
        <v>41</v>
      </c>
      <c r="N19" s="60" t="s">
        <v>41</v>
      </c>
      <c r="O19" s="12"/>
      <c r="P19" s="13"/>
      <c r="Q19" s="52"/>
      <c r="R19" s="30"/>
      <c r="S19" s="30"/>
      <c r="T19" s="30"/>
      <c r="U19" s="30"/>
    </row>
    <row r="20" spans="1:54" ht="60.6" customHeight="1" x14ac:dyDescent="0.2">
      <c r="A20" s="35" t="s">
        <v>139</v>
      </c>
      <c r="B20" s="29" t="s">
        <v>135</v>
      </c>
      <c r="C20" s="45" t="s">
        <v>136</v>
      </c>
      <c r="D20" s="54" t="s">
        <v>137</v>
      </c>
      <c r="E20" s="54" t="s">
        <v>28</v>
      </c>
      <c r="F20" s="54" t="s">
        <v>138</v>
      </c>
      <c r="G20" s="34" t="s">
        <v>64</v>
      </c>
      <c r="H20" s="30" t="e">
        <f>VLOOKUP(B20,[1]Monitoring!$E$1:$CK$156,11,FALSE)</f>
        <v>#N/A</v>
      </c>
      <c r="I20" s="29"/>
      <c r="J20" s="29">
        <v>60</v>
      </c>
      <c r="K20" s="29"/>
      <c r="L20" s="57" t="s">
        <v>140</v>
      </c>
      <c r="M20" s="60" t="s">
        <v>41</v>
      </c>
      <c r="N20" s="60" t="s">
        <v>41</v>
      </c>
      <c r="O20" s="12"/>
      <c r="P20" s="13"/>
      <c r="Q20" s="13"/>
      <c r="R20" s="14"/>
      <c r="S20" s="15"/>
      <c r="T20" s="16"/>
      <c r="U20" s="41" t="s">
        <v>22</v>
      </c>
    </row>
    <row r="21" spans="1:54" ht="60.6" customHeight="1" x14ac:dyDescent="0.2">
      <c r="A21" s="30" t="s">
        <v>30</v>
      </c>
      <c r="B21" s="29"/>
      <c r="C21" s="30" t="s">
        <v>26</v>
      </c>
      <c r="D21" s="30" t="s">
        <v>27</v>
      </c>
      <c r="E21" s="29" t="s">
        <v>28</v>
      </c>
      <c r="F21" s="29" t="s">
        <v>29</v>
      </c>
      <c r="G21" s="30" t="s">
        <v>25</v>
      </c>
      <c r="H21" s="30"/>
      <c r="I21" s="29"/>
      <c r="J21" s="29"/>
      <c r="K21" s="29"/>
      <c r="L21" s="40" t="s">
        <v>293</v>
      </c>
      <c r="M21" s="10"/>
      <c r="N21" s="11"/>
      <c r="O21" s="12"/>
      <c r="P21" s="13"/>
      <c r="Q21" s="13"/>
      <c r="R21" s="14"/>
      <c r="S21" s="15"/>
      <c r="T21" s="16"/>
      <c r="U21" s="41" t="s">
        <v>31</v>
      </c>
    </row>
    <row r="22" spans="1:54" ht="60.6" customHeight="1" x14ac:dyDescent="0.2">
      <c r="A22" s="30" t="s">
        <v>30</v>
      </c>
      <c r="B22" s="29" t="s">
        <v>32</v>
      </c>
      <c r="C22" s="30" t="str">
        <f>VLOOKUP(B22,[1]Monitoring!$E$1:$CK$156,2,FALSE)</f>
        <v>Bristol Road Corridor IMP - Express Park To Town Centre (West Quay) Via River Parrett - Corridor 1 - Element 3 - No.3</v>
      </c>
      <c r="D22" s="30" t="str">
        <f>VLOOKUP(B22,[1]Monitoring!$E$1:$CK$156,3,FALSE)</f>
        <v>Bridgwater</v>
      </c>
      <c r="E22" s="29" t="str">
        <f>VLOOKUP(B22,[1]Monitoring!E4:CK197,4,FALSE)</f>
        <v>Sedgemoor</v>
      </c>
      <c r="F22" s="29" t="str">
        <f>VLOOKUP(B22,[1]Monitoring!E7:CK77,5,FALSE)</f>
        <v>Various</v>
      </c>
      <c r="G22" s="30" t="s">
        <v>25</v>
      </c>
      <c r="H22" s="30">
        <f>VLOOKUP(B22,[1]Monitoring!$E$1:$CK$156,11,FALSE)</f>
        <v>0</v>
      </c>
      <c r="I22" s="29"/>
      <c r="J22" s="29"/>
      <c r="K22" s="29"/>
      <c r="L22" s="40" t="s">
        <v>33</v>
      </c>
      <c r="M22" s="10"/>
      <c r="N22" s="11"/>
      <c r="O22" s="12"/>
      <c r="P22" s="13"/>
      <c r="Q22" s="13"/>
      <c r="R22" s="14"/>
      <c r="S22" s="15"/>
      <c r="T22" s="16"/>
      <c r="U22" s="41" t="s">
        <v>34</v>
      </c>
    </row>
    <row r="23" spans="1:54" ht="60.6" customHeight="1" x14ac:dyDescent="0.2">
      <c r="A23" s="30" t="s">
        <v>45</v>
      </c>
      <c r="B23" s="29" t="s">
        <v>229</v>
      </c>
      <c r="C23" s="28" t="s">
        <v>230</v>
      </c>
      <c r="D23" s="30" t="s">
        <v>231</v>
      </c>
      <c r="E23" s="29"/>
      <c r="F23" s="29" t="s">
        <v>231</v>
      </c>
      <c r="G23" s="34" t="s">
        <v>64</v>
      </c>
      <c r="H23" s="29"/>
      <c r="I23" s="29"/>
      <c r="J23" s="51" t="s">
        <v>22</v>
      </c>
      <c r="K23" s="29"/>
      <c r="L23" s="57" t="s">
        <v>232</v>
      </c>
      <c r="M23" s="10"/>
      <c r="N23" s="11"/>
      <c r="O23" s="12"/>
      <c r="P23" s="13"/>
      <c r="Q23" s="13"/>
      <c r="R23" s="14"/>
      <c r="S23" s="15"/>
      <c r="T23" s="16"/>
      <c r="U23" s="63"/>
    </row>
    <row r="24" spans="1:54" ht="72.75" customHeight="1" x14ac:dyDescent="0.2">
      <c r="A24" s="30" t="s">
        <v>246</v>
      </c>
      <c r="B24" s="29" t="s">
        <v>243</v>
      </c>
      <c r="C24" s="28" t="s">
        <v>244</v>
      </c>
      <c r="D24" s="30" t="s">
        <v>55</v>
      </c>
      <c r="E24" s="29" t="s">
        <v>35</v>
      </c>
      <c r="F24" s="30" t="s">
        <v>245</v>
      </c>
      <c r="G24" s="34" t="s">
        <v>38</v>
      </c>
      <c r="H24" s="29"/>
      <c r="I24" s="29"/>
      <c r="J24" s="51" t="s">
        <v>22</v>
      </c>
      <c r="K24" s="29"/>
      <c r="L24" s="31" t="s">
        <v>247</v>
      </c>
      <c r="M24" s="60" t="s">
        <v>41</v>
      </c>
      <c r="N24" s="60" t="s">
        <v>41</v>
      </c>
      <c r="O24" s="12"/>
      <c r="P24" s="13"/>
      <c r="Q24" s="52"/>
      <c r="R24" s="14"/>
      <c r="S24" s="15"/>
      <c r="T24" s="16"/>
      <c r="U24" s="63" t="s">
        <v>248</v>
      </c>
    </row>
    <row r="25" spans="1:54" ht="60.6" customHeight="1" x14ac:dyDescent="0.2">
      <c r="A25" s="30" t="s">
        <v>179</v>
      </c>
      <c r="B25" s="29" t="s">
        <v>176</v>
      </c>
      <c r="C25" s="28" t="s">
        <v>177</v>
      </c>
      <c r="D25" s="30" t="s">
        <v>178</v>
      </c>
      <c r="E25" s="29"/>
      <c r="F25" s="29" t="s">
        <v>178</v>
      </c>
      <c r="G25" s="34" t="s">
        <v>64</v>
      </c>
      <c r="H25" s="29"/>
      <c r="I25" s="29"/>
      <c r="J25" s="51" t="s">
        <v>22</v>
      </c>
      <c r="K25" s="29"/>
      <c r="L25" s="57" t="s">
        <v>180</v>
      </c>
      <c r="M25" s="60" t="s">
        <v>41</v>
      </c>
      <c r="N25" s="60" t="s">
        <v>41</v>
      </c>
      <c r="O25" s="12"/>
      <c r="P25" s="13"/>
      <c r="Q25" s="13"/>
      <c r="R25" s="14"/>
      <c r="S25" s="15"/>
      <c r="T25" s="16"/>
      <c r="U25" s="17"/>
    </row>
    <row r="26" spans="1:54" ht="60.6" customHeight="1" x14ac:dyDescent="0.2">
      <c r="A26" s="30" t="s">
        <v>179</v>
      </c>
      <c r="B26" s="29" t="s">
        <v>196</v>
      </c>
      <c r="C26" s="28" t="s">
        <v>197</v>
      </c>
      <c r="D26" s="30" t="s">
        <v>198</v>
      </c>
      <c r="E26" s="29"/>
      <c r="F26" s="29" t="s">
        <v>199</v>
      </c>
      <c r="G26" s="34" t="s">
        <v>64</v>
      </c>
      <c r="H26" s="29"/>
      <c r="I26" s="29"/>
      <c r="J26" s="51" t="s">
        <v>22</v>
      </c>
      <c r="K26" s="29"/>
      <c r="L26" s="57" t="s">
        <v>200</v>
      </c>
      <c r="M26" s="10"/>
      <c r="N26" s="11"/>
      <c r="O26" s="12"/>
      <c r="P26" s="13"/>
      <c r="Q26" s="13"/>
      <c r="R26" s="14"/>
      <c r="S26" s="15"/>
      <c r="T26" s="16"/>
      <c r="U26" s="41" t="s">
        <v>107</v>
      </c>
    </row>
    <row r="27" spans="1:54" ht="91.5" customHeight="1" x14ac:dyDescent="0.2">
      <c r="A27" s="30" t="s">
        <v>67</v>
      </c>
      <c r="B27" s="68" t="s">
        <v>281</v>
      </c>
      <c r="C27" s="28" t="s">
        <v>282</v>
      </c>
      <c r="D27" s="30"/>
      <c r="E27" s="29"/>
      <c r="F27" s="29"/>
      <c r="G27" s="34" t="s">
        <v>38</v>
      </c>
      <c r="H27" s="29"/>
      <c r="I27" s="29"/>
      <c r="J27" s="51"/>
      <c r="K27" s="29"/>
      <c r="L27" s="31" t="s">
        <v>283</v>
      </c>
      <c r="M27" s="10"/>
      <c r="N27" s="11"/>
      <c r="O27" s="12"/>
      <c r="P27" s="13"/>
      <c r="Q27" s="72" t="s">
        <v>284</v>
      </c>
      <c r="R27" s="14"/>
      <c r="S27" s="15" t="s">
        <v>284</v>
      </c>
      <c r="T27" s="16"/>
      <c r="U27" s="41" t="s">
        <v>107</v>
      </c>
    </row>
    <row r="28" spans="1:54" ht="60.6" customHeight="1" x14ac:dyDescent="0.2">
      <c r="A28" s="30" t="s">
        <v>125</v>
      </c>
      <c r="B28" s="29" t="s">
        <v>249</v>
      </c>
      <c r="C28" s="28" t="s">
        <v>250</v>
      </c>
      <c r="D28" s="30" t="s">
        <v>251</v>
      </c>
      <c r="E28" s="29" t="s">
        <v>42</v>
      </c>
      <c r="F28" s="30" t="s">
        <v>70</v>
      </c>
      <c r="G28" s="34" t="s">
        <v>38</v>
      </c>
      <c r="H28" s="29"/>
      <c r="I28" s="29"/>
      <c r="J28" s="51" t="s">
        <v>22</v>
      </c>
      <c r="K28" s="29"/>
      <c r="L28" s="31" t="s">
        <v>252</v>
      </c>
      <c r="M28" s="60" t="s">
        <v>41</v>
      </c>
      <c r="N28" s="60" t="s">
        <v>41</v>
      </c>
      <c r="O28" s="12"/>
      <c r="P28" s="13"/>
      <c r="Q28" s="52"/>
      <c r="R28" s="41" t="s">
        <v>107</v>
      </c>
      <c r="S28" s="41" t="s">
        <v>34</v>
      </c>
      <c r="T28" s="30"/>
      <c r="U28" s="30"/>
    </row>
    <row r="29" spans="1:54" ht="60.6" customHeight="1" x14ac:dyDescent="0.2">
      <c r="A29" s="30" t="s">
        <v>71</v>
      </c>
      <c r="B29" s="29" t="s">
        <v>171</v>
      </c>
      <c r="C29" s="28" t="s">
        <v>172</v>
      </c>
      <c r="D29" s="30" t="s">
        <v>173</v>
      </c>
      <c r="E29" s="29"/>
      <c r="F29" s="29" t="s">
        <v>174</v>
      </c>
      <c r="G29" s="34" t="s">
        <v>60</v>
      </c>
      <c r="H29" s="29"/>
      <c r="I29" s="29"/>
      <c r="J29" s="51" t="s">
        <v>22</v>
      </c>
      <c r="K29" s="29"/>
      <c r="L29" s="31" t="s">
        <v>175</v>
      </c>
      <c r="M29" s="10"/>
      <c r="N29" s="11"/>
      <c r="O29" s="12"/>
      <c r="P29" s="13"/>
      <c r="Q29" s="30"/>
      <c r="R29" s="30"/>
      <c r="S29" s="41" t="s">
        <v>34</v>
      </c>
      <c r="T29" s="30"/>
      <c r="U29" s="30"/>
    </row>
    <row r="30" spans="1:54" ht="72" customHeight="1" x14ac:dyDescent="0.2">
      <c r="A30" s="30" t="s">
        <v>188</v>
      </c>
      <c r="B30" s="29" t="s">
        <v>184</v>
      </c>
      <c r="C30" s="28" t="s">
        <v>185</v>
      </c>
      <c r="D30" s="30" t="s">
        <v>186</v>
      </c>
      <c r="E30" s="29"/>
      <c r="F30" s="30" t="s">
        <v>187</v>
      </c>
      <c r="G30" s="34" t="s">
        <v>38</v>
      </c>
      <c r="H30" s="29"/>
      <c r="I30" s="29"/>
      <c r="J30" s="51" t="s">
        <v>22</v>
      </c>
      <c r="K30" s="29"/>
      <c r="L30" s="64" t="s">
        <v>189</v>
      </c>
      <c r="M30" s="60" t="s">
        <v>41</v>
      </c>
      <c r="N30" s="60" t="s">
        <v>41</v>
      </c>
      <c r="O30" s="12"/>
      <c r="P30" s="13"/>
      <c r="Q30" s="52"/>
      <c r="R30" s="14"/>
      <c r="S30" s="41" t="s">
        <v>34</v>
      </c>
      <c r="T30" s="30"/>
      <c r="U30" s="30"/>
    </row>
    <row r="31" spans="1:54" ht="74.25" customHeight="1" x14ac:dyDescent="0.2">
      <c r="A31" s="30" t="s">
        <v>267</v>
      </c>
      <c r="B31" s="29" t="s">
        <v>265</v>
      </c>
      <c r="C31" s="27" t="s">
        <v>266</v>
      </c>
      <c r="D31" s="30" t="s">
        <v>186</v>
      </c>
      <c r="E31" s="29" t="s">
        <v>42</v>
      </c>
      <c r="F31" s="29"/>
      <c r="G31" s="34" t="s">
        <v>38</v>
      </c>
      <c r="H31" s="29"/>
      <c r="I31" s="29"/>
      <c r="J31" s="51" t="s">
        <v>22</v>
      </c>
      <c r="K31" s="29"/>
      <c r="L31" s="31" t="s">
        <v>268</v>
      </c>
      <c r="M31" s="60" t="s">
        <v>41</v>
      </c>
      <c r="N31" s="60" t="s">
        <v>41</v>
      </c>
      <c r="O31" s="12"/>
      <c r="P31" s="13"/>
      <c r="Q31" s="52">
        <v>44652</v>
      </c>
      <c r="R31" s="14"/>
      <c r="S31" s="41" t="s">
        <v>34</v>
      </c>
      <c r="T31" s="30"/>
      <c r="U31" s="30"/>
    </row>
    <row r="32" spans="1:54" ht="60.6" customHeight="1" x14ac:dyDescent="0.2">
      <c r="A32" s="30" t="s">
        <v>81</v>
      </c>
      <c r="B32" s="56" t="s">
        <v>77</v>
      </c>
      <c r="C32" s="45" t="s">
        <v>78</v>
      </c>
      <c r="D32" s="54" t="s">
        <v>79</v>
      </c>
      <c r="E32" s="54" t="s">
        <v>23</v>
      </c>
      <c r="F32" s="54" t="s">
        <v>80</v>
      </c>
      <c r="G32" s="34" t="s">
        <v>64</v>
      </c>
      <c r="H32" s="30" t="str">
        <f>VLOOKUP(B32,[1]Monitoring!$E$1:$CK$156,11,FALSE)</f>
        <v>In House</v>
      </c>
      <c r="I32" s="29">
        <f>VLOOKUP(B32,[1]Monitoring!$E$4:$V$257,17,FALSE)</f>
        <v>0</v>
      </c>
      <c r="J32" s="51">
        <v>100</v>
      </c>
      <c r="K32" s="51"/>
      <c r="L32" s="57" t="s">
        <v>82</v>
      </c>
      <c r="M32" s="10"/>
      <c r="N32" s="11"/>
      <c r="O32" s="12"/>
      <c r="P32" s="13"/>
      <c r="Q32" s="13"/>
      <c r="R32" s="14"/>
      <c r="S32" s="15"/>
      <c r="T32" s="16"/>
      <c r="U32" s="17"/>
    </row>
    <row r="33" spans="1:21" ht="60.6" customHeight="1" x14ac:dyDescent="0.2">
      <c r="A33" s="30" t="s">
        <v>81</v>
      </c>
      <c r="B33" s="70" t="s">
        <v>277</v>
      </c>
      <c r="C33" s="71" t="s">
        <v>278</v>
      </c>
      <c r="D33" s="30" t="s">
        <v>279</v>
      </c>
      <c r="E33" s="29"/>
      <c r="F33" s="29"/>
      <c r="G33" s="34" t="s">
        <v>84</v>
      </c>
      <c r="H33" s="29"/>
      <c r="I33" s="29"/>
      <c r="J33" s="51"/>
      <c r="K33" s="29"/>
      <c r="L33" s="31" t="s">
        <v>280</v>
      </c>
      <c r="M33" s="10"/>
      <c r="N33" s="11"/>
      <c r="O33" s="12"/>
      <c r="P33" s="13"/>
      <c r="Q33" s="13"/>
      <c r="R33" s="14"/>
      <c r="S33" s="15"/>
      <c r="T33" s="16"/>
      <c r="U33" s="41" t="s">
        <v>34</v>
      </c>
    </row>
    <row r="34" spans="1:21" ht="63" customHeight="1" x14ac:dyDescent="0.2">
      <c r="A34" s="30" t="s">
        <v>50</v>
      </c>
      <c r="B34" s="61" t="s">
        <v>103</v>
      </c>
      <c r="C34" s="62" t="s">
        <v>104</v>
      </c>
      <c r="D34" s="30" t="s">
        <v>105</v>
      </c>
      <c r="E34" s="29" t="s">
        <v>42</v>
      </c>
      <c r="F34" s="29" t="s">
        <v>49</v>
      </c>
      <c r="G34" s="34" t="s">
        <v>38</v>
      </c>
      <c r="H34" s="30" t="str">
        <f>VLOOKUP(B34,[1]Monitoring!$E$1:$CK$156,11,FALSE)</f>
        <v>WSP</v>
      </c>
      <c r="I34" s="29"/>
      <c r="J34" s="29" t="s">
        <v>22</v>
      </c>
      <c r="K34" s="29"/>
      <c r="L34" s="57" t="s">
        <v>106</v>
      </c>
      <c r="M34" s="10"/>
      <c r="N34" s="11"/>
      <c r="O34" s="12"/>
      <c r="P34" s="13"/>
      <c r="Q34" s="13"/>
      <c r="R34" s="14"/>
      <c r="S34" s="53" t="s">
        <v>107</v>
      </c>
      <c r="T34" s="30"/>
      <c r="U34" s="30"/>
    </row>
    <row r="35" spans="1:21" ht="66.95" customHeight="1" x14ac:dyDescent="0.2">
      <c r="A35" s="35" t="s">
        <v>102</v>
      </c>
      <c r="B35" s="73" t="s">
        <v>131</v>
      </c>
      <c r="C35" s="45" t="s">
        <v>132</v>
      </c>
      <c r="D35" s="54" t="s">
        <v>27</v>
      </c>
      <c r="E35" s="54" t="s">
        <v>28</v>
      </c>
      <c r="F35" s="51" t="s">
        <v>108</v>
      </c>
      <c r="G35" s="30" t="s">
        <v>60</v>
      </c>
      <c r="H35" s="29"/>
      <c r="I35" s="29"/>
      <c r="J35" s="29"/>
      <c r="K35" s="29"/>
      <c r="L35" s="31" t="s">
        <v>133</v>
      </c>
      <c r="M35" s="10"/>
      <c r="N35" s="11"/>
      <c r="O35" s="12"/>
      <c r="P35" s="13"/>
      <c r="Q35" s="13"/>
      <c r="R35" s="14"/>
      <c r="S35" s="15"/>
      <c r="T35" s="16"/>
      <c r="U35" s="17"/>
    </row>
    <row r="36" spans="1:21" ht="84" customHeight="1" x14ac:dyDescent="0.2">
      <c r="A36" s="30" t="s">
        <v>24</v>
      </c>
      <c r="B36" s="56" t="s">
        <v>88</v>
      </c>
      <c r="C36" s="45" t="s">
        <v>89</v>
      </c>
      <c r="D36" s="54" t="s">
        <v>90</v>
      </c>
      <c r="E36" s="54" t="s">
        <v>23</v>
      </c>
      <c r="F36" s="54" t="s">
        <v>46</v>
      </c>
      <c r="G36" s="34" t="s">
        <v>60</v>
      </c>
      <c r="H36" s="30" t="str">
        <f>VLOOKUP(B36,[1]Monitoring!$E$1:$CK$156,11,FALSE)</f>
        <v>In House</v>
      </c>
      <c r="I36" s="29">
        <f>VLOOKUP(B36,[1]Monitoring!$E$4:$V$257,17,FALSE)</f>
        <v>0</v>
      </c>
      <c r="J36" s="51">
        <v>25</v>
      </c>
      <c r="K36" s="51"/>
      <c r="L36" s="44" t="s">
        <v>91</v>
      </c>
      <c r="M36" s="10"/>
      <c r="N36" s="11"/>
      <c r="O36" s="12"/>
      <c r="P36" s="13"/>
      <c r="Q36" s="53" t="s">
        <v>22</v>
      </c>
      <c r="R36" s="54"/>
      <c r="S36" s="53" t="s">
        <v>92</v>
      </c>
      <c r="T36" s="54"/>
      <c r="U36" s="54"/>
    </row>
    <row r="37" spans="1:21" ht="71.099999999999994" customHeight="1" x14ac:dyDescent="0.2">
      <c r="A37" s="35" t="s">
        <v>36</v>
      </c>
      <c r="B37" s="29" t="s">
        <v>205</v>
      </c>
      <c r="C37" s="28" t="s">
        <v>206</v>
      </c>
      <c r="D37" s="30" t="s">
        <v>207</v>
      </c>
      <c r="E37" s="29"/>
      <c r="F37" s="29" t="s">
        <v>208</v>
      </c>
      <c r="G37" s="34" t="s">
        <v>60</v>
      </c>
      <c r="H37" s="29"/>
      <c r="I37" s="29"/>
      <c r="J37" s="51" t="s">
        <v>22</v>
      </c>
      <c r="K37" s="29"/>
      <c r="L37" s="31" t="s">
        <v>209</v>
      </c>
      <c r="M37" s="60" t="s">
        <v>41</v>
      </c>
      <c r="N37" s="60" t="s">
        <v>41</v>
      </c>
      <c r="O37" s="12"/>
      <c r="P37" s="13"/>
      <c r="Q37" s="13"/>
      <c r="R37" s="14"/>
      <c r="S37" s="15"/>
      <c r="T37" s="16"/>
      <c r="U37" s="17"/>
    </row>
    <row r="38" spans="1:21" ht="60.6" customHeight="1" x14ac:dyDescent="0.2">
      <c r="A38" s="30" t="s">
        <v>39</v>
      </c>
      <c r="B38" s="29" t="s">
        <v>181</v>
      </c>
      <c r="C38" s="28" t="s">
        <v>182</v>
      </c>
      <c r="D38" s="30" t="s">
        <v>134</v>
      </c>
      <c r="E38" s="29"/>
      <c r="F38" s="29" t="s">
        <v>134</v>
      </c>
      <c r="G38" s="34" t="s">
        <v>64</v>
      </c>
      <c r="H38" s="29"/>
      <c r="I38" s="29"/>
      <c r="J38" s="51" t="s">
        <v>22</v>
      </c>
      <c r="K38" s="29"/>
      <c r="L38" s="31" t="s">
        <v>183</v>
      </c>
      <c r="M38" s="60" t="s">
        <v>41</v>
      </c>
      <c r="N38" s="60" t="s">
        <v>41</v>
      </c>
      <c r="O38" s="12"/>
      <c r="P38" s="13"/>
      <c r="Q38" s="13"/>
      <c r="R38" s="14"/>
      <c r="S38" s="15"/>
      <c r="T38" s="16"/>
      <c r="U38" s="30" t="s">
        <v>22</v>
      </c>
    </row>
    <row r="39" spans="1:21" ht="60.6" customHeight="1" x14ac:dyDescent="0.2">
      <c r="A39" s="30" t="s">
        <v>51</v>
      </c>
      <c r="B39" s="29" t="s">
        <v>220</v>
      </c>
      <c r="C39" s="28" t="s">
        <v>221</v>
      </c>
      <c r="D39" s="30" t="s">
        <v>222</v>
      </c>
      <c r="E39" s="29"/>
      <c r="F39" s="30" t="s">
        <v>223</v>
      </c>
      <c r="G39" s="34" t="s">
        <v>38</v>
      </c>
      <c r="H39" s="29"/>
      <c r="I39" s="29"/>
      <c r="J39" s="51" t="s">
        <v>22</v>
      </c>
      <c r="K39" s="29"/>
      <c r="L39" s="31" t="s">
        <v>224</v>
      </c>
      <c r="M39" s="60" t="s">
        <v>41</v>
      </c>
      <c r="N39" s="60" t="s">
        <v>41</v>
      </c>
      <c r="O39" s="30"/>
      <c r="P39" s="30"/>
      <c r="Q39" s="30"/>
      <c r="R39" s="30"/>
      <c r="S39" s="30"/>
      <c r="T39" s="30"/>
      <c r="U39" s="30"/>
    </row>
    <row r="40" spans="1:21" ht="60.6" customHeight="1" x14ac:dyDescent="0.2">
      <c r="A40" s="30" t="s">
        <v>44</v>
      </c>
      <c r="B40" s="30" t="s">
        <v>61</v>
      </c>
      <c r="C40" s="30" t="s">
        <v>62</v>
      </c>
      <c r="D40" s="30" t="s">
        <v>63</v>
      </c>
      <c r="E40" s="30" t="s">
        <v>35</v>
      </c>
      <c r="F40" s="30" t="s">
        <v>59</v>
      </c>
      <c r="G40" s="34" t="s">
        <v>64</v>
      </c>
      <c r="H40" s="30" t="str">
        <f>VLOOKUP(B40,[1]Monitoring!$E$1:$CK$156,11,FALSE)</f>
        <v>In House</v>
      </c>
      <c r="I40" s="29">
        <f>VLOOKUP(B40,[1]Monitoring!$E$4:$V$257,17,FALSE)</f>
        <v>41791</v>
      </c>
      <c r="J40" s="29">
        <v>250</v>
      </c>
      <c r="K40" s="39">
        <f>VLOOKUP(B40,[1]Monitoring!$E$4:$BS$257,64,FALSE)</f>
        <v>0</v>
      </c>
      <c r="L40" s="50" t="s">
        <v>65</v>
      </c>
      <c r="M40" s="10"/>
      <c r="N40" s="11"/>
      <c r="O40" s="12"/>
      <c r="P40" s="13"/>
      <c r="Q40" s="52"/>
      <c r="R40" s="14"/>
      <c r="S40" s="15"/>
      <c r="T40" s="16"/>
      <c r="U40" s="53" t="s">
        <v>66</v>
      </c>
    </row>
    <row r="41" spans="1:21" ht="60.6" customHeight="1" x14ac:dyDescent="0.2">
      <c r="A41" s="30" t="s">
        <v>44</v>
      </c>
      <c r="B41" s="58" t="s">
        <v>93</v>
      </c>
      <c r="C41" s="45" t="s">
        <v>94</v>
      </c>
      <c r="D41" s="54" t="s">
        <v>95</v>
      </c>
      <c r="E41" s="54" t="s">
        <v>35</v>
      </c>
      <c r="F41" s="51" t="s">
        <v>59</v>
      </c>
      <c r="G41" s="34" t="s">
        <v>64</v>
      </c>
      <c r="H41" s="30" t="str">
        <f>VLOOKUP(B41,[1]Monitoring!$E$1:$CK$156,11,FALSE)</f>
        <v>In House</v>
      </c>
      <c r="I41" s="29">
        <f>VLOOKUP(B41,[1]Monitoring!$E$4:$V$257,17,FALSE)</f>
        <v>0</v>
      </c>
      <c r="J41" s="29">
        <v>400</v>
      </c>
      <c r="K41" s="29"/>
      <c r="L41" s="57" t="s">
        <v>96</v>
      </c>
      <c r="M41" s="10"/>
      <c r="N41" s="11"/>
      <c r="O41" s="12"/>
      <c r="P41" s="13"/>
      <c r="Q41" s="13"/>
      <c r="R41" s="14"/>
      <c r="S41" s="53" t="s">
        <v>22</v>
      </c>
      <c r="T41" s="59"/>
      <c r="U41" s="59"/>
    </row>
    <row r="42" spans="1:21" ht="60.6" customHeight="1" x14ac:dyDescent="0.2">
      <c r="A42" s="30" t="s">
        <v>44</v>
      </c>
      <c r="B42" s="29" t="s">
        <v>98</v>
      </c>
      <c r="C42" s="28" t="s">
        <v>99</v>
      </c>
      <c r="D42" s="30" t="s">
        <v>100</v>
      </c>
      <c r="E42" s="54" t="s">
        <v>35</v>
      </c>
      <c r="F42" s="51" t="s">
        <v>59</v>
      </c>
      <c r="G42" s="34" t="s">
        <v>64</v>
      </c>
      <c r="H42" s="30" t="str">
        <f>VLOOKUP(B42,[1]Monitoring!$E$1:$CK$156,11,FALSE)</f>
        <v>In House</v>
      </c>
      <c r="I42" s="29">
        <v>30</v>
      </c>
      <c r="J42" s="29">
        <v>30</v>
      </c>
      <c r="K42" s="29"/>
      <c r="L42" s="57" t="s">
        <v>101</v>
      </c>
      <c r="M42" s="10"/>
      <c r="N42" s="11"/>
      <c r="O42" s="12"/>
      <c r="P42" s="13"/>
      <c r="Q42" s="13"/>
      <c r="R42" s="14"/>
      <c r="S42" s="15"/>
      <c r="T42" s="16"/>
      <c r="U42" s="17"/>
    </row>
    <row r="43" spans="1:21" ht="60.6" customHeight="1" x14ac:dyDescent="0.2">
      <c r="A43" s="35" t="s">
        <v>44</v>
      </c>
      <c r="B43" s="56" t="s">
        <v>126</v>
      </c>
      <c r="C43" s="45" t="s">
        <v>127</v>
      </c>
      <c r="D43" s="54" t="s">
        <v>128</v>
      </c>
      <c r="E43" s="54" t="s">
        <v>35</v>
      </c>
      <c r="F43" s="54" t="s">
        <v>59</v>
      </c>
      <c r="G43" s="34" t="s">
        <v>64</v>
      </c>
      <c r="H43" s="30" t="e">
        <f>VLOOKUP(B43,[1]Monitoring!$E$1:$CK$156,11,FALSE)</f>
        <v>#N/A</v>
      </c>
      <c r="I43" s="29"/>
      <c r="J43" s="29">
        <v>40</v>
      </c>
      <c r="K43" s="29"/>
      <c r="L43" s="57" t="s">
        <v>130</v>
      </c>
      <c r="M43" s="10"/>
      <c r="N43" s="11"/>
      <c r="O43" s="12"/>
      <c r="P43" s="13"/>
      <c r="Q43" s="13"/>
      <c r="R43" s="14"/>
      <c r="S43" s="15"/>
      <c r="T43" s="16"/>
      <c r="U43" s="17"/>
    </row>
    <row r="44" spans="1:21" ht="60.6" customHeight="1" x14ac:dyDescent="0.2">
      <c r="A44" s="30" t="s">
        <v>44</v>
      </c>
      <c r="B44" s="68" t="s">
        <v>272</v>
      </c>
      <c r="C44" s="69" t="s">
        <v>273</v>
      </c>
      <c r="D44" s="30"/>
      <c r="E44" s="29"/>
      <c r="F44" s="29" t="s">
        <v>129</v>
      </c>
      <c r="G44" s="34" t="s">
        <v>84</v>
      </c>
      <c r="H44" s="29"/>
      <c r="I44" s="29"/>
      <c r="J44" s="51"/>
      <c r="K44" s="29"/>
      <c r="L44" s="31" t="s">
        <v>83</v>
      </c>
      <c r="M44" s="10"/>
      <c r="N44" s="11"/>
      <c r="O44" s="12"/>
      <c r="P44" s="13"/>
      <c r="Q44" s="52"/>
      <c r="R44" s="14"/>
      <c r="S44" s="41" t="s">
        <v>92</v>
      </c>
      <c r="T44" s="30"/>
      <c r="U44" s="30"/>
    </row>
    <row r="45" spans="1:21" ht="60.6" customHeight="1" x14ac:dyDescent="0.2">
      <c r="A45" s="30" t="s">
        <v>44</v>
      </c>
      <c r="B45" s="68" t="s">
        <v>274</v>
      </c>
      <c r="C45" s="69" t="s">
        <v>275</v>
      </c>
      <c r="D45" s="30"/>
      <c r="E45" s="29"/>
      <c r="F45" s="29" t="s">
        <v>276</v>
      </c>
      <c r="G45" s="34" t="s">
        <v>84</v>
      </c>
      <c r="H45" s="29"/>
      <c r="I45" s="29"/>
      <c r="J45" s="51"/>
      <c r="K45" s="29"/>
      <c r="L45" s="31" t="s">
        <v>83</v>
      </c>
      <c r="M45" s="10"/>
      <c r="N45" s="11"/>
      <c r="O45" s="12"/>
      <c r="P45" s="13"/>
      <c r="Q45" s="52"/>
      <c r="R45" s="14"/>
      <c r="S45" s="41" t="s">
        <v>92</v>
      </c>
      <c r="T45" s="30"/>
      <c r="U45" s="30"/>
    </row>
    <row r="46" spans="1:21" ht="78.75" customHeight="1" x14ac:dyDescent="0.2">
      <c r="A46" s="35" t="s">
        <v>123</v>
      </c>
      <c r="B46" s="56" t="s">
        <v>120</v>
      </c>
      <c r="C46" s="45" t="s">
        <v>121</v>
      </c>
      <c r="D46" s="54" t="s">
        <v>122</v>
      </c>
      <c r="E46" s="54" t="s">
        <v>28</v>
      </c>
      <c r="F46" s="51" t="s">
        <v>122</v>
      </c>
      <c r="G46" s="34" t="s">
        <v>60</v>
      </c>
      <c r="H46" s="29"/>
      <c r="I46" s="29"/>
      <c r="J46" s="29" t="s">
        <v>22</v>
      </c>
      <c r="K46" s="29"/>
      <c r="L46" s="31" t="s">
        <v>124</v>
      </c>
      <c r="M46" s="10"/>
      <c r="N46" s="11"/>
      <c r="O46" s="12"/>
      <c r="P46" s="13"/>
      <c r="Q46" s="30" t="s">
        <v>22</v>
      </c>
      <c r="R46" s="30"/>
      <c r="S46" s="30"/>
      <c r="T46" s="30"/>
      <c r="U46" s="66"/>
    </row>
    <row r="47" spans="1:21" ht="71.45" customHeight="1" x14ac:dyDescent="0.2">
      <c r="A47" s="30" t="s">
        <v>123</v>
      </c>
      <c r="B47" s="29" t="s">
        <v>141</v>
      </c>
      <c r="C47" s="28" t="s">
        <v>142</v>
      </c>
      <c r="D47" s="30" t="s">
        <v>122</v>
      </c>
      <c r="E47" s="29"/>
      <c r="F47" s="29" t="s">
        <v>122</v>
      </c>
      <c r="G47" s="30" t="s">
        <v>60</v>
      </c>
      <c r="H47" s="29"/>
      <c r="I47" s="29"/>
      <c r="J47" s="51" t="s">
        <v>22</v>
      </c>
      <c r="K47" s="29"/>
      <c r="L47" s="31" t="s">
        <v>143</v>
      </c>
      <c r="M47" s="10"/>
      <c r="N47" s="11"/>
      <c r="O47" s="12"/>
      <c r="P47" s="13"/>
      <c r="Q47" s="13"/>
      <c r="R47" s="14"/>
      <c r="S47" s="15"/>
      <c r="T47" s="67"/>
      <c r="U47" s="41" t="s">
        <v>107</v>
      </c>
    </row>
    <row r="48" spans="1:21" ht="60.6" customHeight="1" x14ac:dyDescent="0.2">
      <c r="A48" s="30" t="s">
        <v>58</v>
      </c>
      <c r="B48" s="56" t="s">
        <v>85</v>
      </c>
      <c r="C48" s="45" t="s">
        <v>86</v>
      </c>
      <c r="D48" s="54" t="s">
        <v>87</v>
      </c>
      <c r="E48" s="54" t="s">
        <v>42</v>
      </c>
      <c r="F48" s="51" t="s">
        <v>57</v>
      </c>
      <c r="G48" s="34" t="s">
        <v>38</v>
      </c>
      <c r="H48" s="30" t="str">
        <f>VLOOKUP(B48,[1]Monitoring!$E$1:$CK$156,11,FALSE)</f>
        <v>In House</v>
      </c>
      <c r="I48" s="29">
        <f>VLOOKUP(B48,[1]Monitoring!$E$4:$V$257,17,FALSE)</f>
        <v>0</v>
      </c>
      <c r="J48" s="51">
        <v>50</v>
      </c>
      <c r="K48" s="51"/>
      <c r="L48" s="31" t="s">
        <v>292</v>
      </c>
      <c r="M48" s="10"/>
      <c r="N48" s="11"/>
      <c r="O48" s="12"/>
      <c r="P48" s="13"/>
      <c r="Q48" s="13"/>
      <c r="R48" s="14"/>
      <c r="S48" s="15"/>
      <c r="T48" s="16"/>
      <c r="U48" s="76"/>
    </row>
    <row r="49" spans="1:21" ht="60.6" customHeight="1" x14ac:dyDescent="0.2">
      <c r="A49" s="30" t="s">
        <v>58</v>
      </c>
      <c r="B49" s="29" t="s">
        <v>166</v>
      </c>
      <c r="C49" s="28" t="s">
        <v>167</v>
      </c>
      <c r="D49" s="30" t="s">
        <v>168</v>
      </c>
      <c r="E49" s="29"/>
      <c r="F49" s="29" t="s">
        <v>169</v>
      </c>
      <c r="G49" s="34" t="s">
        <v>64</v>
      </c>
      <c r="H49" s="29"/>
      <c r="I49" s="29"/>
      <c r="J49" s="51" t="s">
        <v>22</v>
      </c>
      <c r="K49" s="29"/>
      <c r="L49" s="31" t="s">
        <v>170</v>
      </c>
      <c r="M49" s="60" t="s">
        <v>41</v>
      </c>
      <c r="N49" s="60" t="s">
        <v>41</v>
      </c>
      <c r="O49" s="12"/>
      <c r="P49" s="13"/>
      <c r="Q49" s="13"/>
      <c r="R49" s="14"/>
      <c r="S49" s="15"/>
      <c r="T49" s="16"/>
      <c r="U49" s="41" t="s">
        <v>107</v>
      </c>
    </row>
    <row r="50" spans="1:21" ht="60.6" customHeight="1" x14ac:dyDescent="0.2">
      <c r="A50" s="30" t="s">
        <v>58</v>
      </c>
      <c r="B50" s="29" t="s">
        <v>225</v>
      </c>
      <c r="C50" s="28" t="s">
        <v>226</v>
      </c>
      <c r="D50" s="30" t="s">
        <v>227</v>
      </c>
      <c r="E50" s="29"/>
      <c r="F50" s="29" t="s">
        <v>227</v>
      </c>
      <c r="G50" s="34" t="s">
        <v>64</v>
      </c>
      <c r="H50" s="29"/>
      <c r="I50" s="29"/>
      <c r="J50" s="51" t="s">
        <v>22</v>
      </c>
      <c r="K50" s="29"/>
      <c r="L50" s="57" t="s">
        <v>228</v>
      </c>
      <c r="M50" s="10"/>
      <c r="N50" s="11"/>
      <c r="O50" s="12"/>
      <c r="P50" s="13"/>
      <c r="Q50" s="13"/>
      <c r="R50" s="14"/>
      <c r="S50" s="15"/>
      <c r="T50" s="16"/>
      <c r="U50" s="41" t="s">
        <v>34</v>
      </c>
    </row>
    <row r="51" spans="1:21" ht="74.25" customHeight="1" x14ac:dyDescent="0.2">
      <c r="A51" s="30" t="s">
        <v>58</v>
      </c>
      <c r="B51" s="29" t="s">
        <v>253</v>
      </c>
      <c r="C51" s="28" t="s">
        <v>254</v>
      </c>
      <c r="D51" s="30" t="s">
        <v>57</v>
      </c>
      <c r="E51" s="29" t="s">
        <v>42</v>
      </c>
      <c r="F51" s="30" t="s">
        <v>57</v>
      </c>
      <c r="G51" s="34" t="s">
        <v>60</v>
      </c>
      <c r="H51" s="29"/>
      <c r="I51" s="29"/>
      <c r="J51" s="51" t="s">
        <v>22</v>
      </c>
      <c r="K51" s="29"/>
      <c r="L51" s="31" t="s">
        <v>255</v>
      </c>
      <c r="M51" s="10"/>
      <c r="N51" s="11"/>
      <c r="O51" s="12"/>
      <c r="P51" s="13"/>
      <c r="Q51" s="30"/>
      <c r="R51" s="30"/>
      <c r="S51" s="30" t="s">
        <v>22</v>
      </c>
      <c r="T51" s="75"/>
      <c r="U51" s="30"/>
    </row>
    <row r="52" spans="1:21" ht="60.6" customHeight="1" x14ac:dyDescent="0.2">
      <c r="A52" s="30" t="s">
        <v>58</v>
      </c>
      <c r="B52" s="68" t="s">
        <v>289</v>
      </c>
      <c r="C52" s="28" t="s">
        <v>290</v>
      </c>
      <c r="D52" s="30" t="s">
        <v>57</v>
      </c>
      <c r="E52" s="29" t="s">
        <v>298</v>
      </c>
      <c r="F52" s="29" t="s">
        <v>57</v>
      </c>
      <c r="G52" s="34" t="s">
        <v>38</v>
      </c>
      <c r="H52" s="29"/>
      <c r="I52" s="29"/>
      <c r="J52" s="51"/>
      <c r="K52" s="29"/>
      <c r="L52" s="31" t="s">
        <v>291</v>
      </c>
      <c r="M52" s="10"/>
      <c r="N52" s="30"/>
      <c r="O52" s="12"/>
      <c r="P52" s="13"/>
      <c r="Q52" s="52"/>
      <c r="R52" s="41" t="s">
        <v>107</v>
      </c>
      <c r="S52" s="30"/>
      <c r="T52" s="30"/>
      <c r="U52" s="30"/>
    </row>
    <row r="53" spans="1:21" ht="68.45" customHeight="1" x14ac:dyDescent="0.2">
      <c r="A53" s="30" t="s">
        <v>194</v>
      </c>
      <c r="B53" s="29" t="s">
        <v>190</v>
      </c>
      <c r="C53" s="28" t="s">
        <v>191</v>
      </c>
      <c r="D53" s="30" t="s">
        <v>192</v>
      </c>
      <c r="E53" s="29"/>
      <c r="F53" s="29" t="s">
        <v>193</v>
      </c>
      <c r="G53" s="30" t="s">
        <v>60</v>
      </c>
      <c r="H53" s="29"/>
      <c r="I53" s="29"/>
      <c r="J53" s="51" t="s">
        <v>22</v>
      </c>
      <c r="K53" s="29"/>
      <c r="L53" s="31" t="s">
        <v>195</v>
      </c>
      <c r="M53" s="60" t="s">
        <v>41</v>
      </c>
      <c r="N53" s="60" t="s">
        <v>41</v>
      </c>
      <c r="O53" s="12"/>
      <c r="P53" s="13"/>
      <c r="Q53" s="13"/>
      <c r="R53" s="14"/>
      <c r="S53" s="15"/>
      <c r="T53" s="16"/>
      <c r="U53" s="17"/>
    </row>
    <row r="54" spans="1:21" ht="60.6" customHeight="1" x14ac:dyDescent="0.2">
      <c r="A54" s="30" t="s">
        <v>218</v>
      </c>
      <c r="B54" s="29" t="s">
        <v>215</v>
      </c>
      <c r="C54" s="74" t="s">
        <v>216</v>
      </c>
      <c r="D54" s="30" t="s">
        <v>217</v>
      </c>
      <c r="E54" s="29"/>
      <c r="F54" s="29" t="s">
        <v>217</v>
      </c>
      <c r="G54" s="30" t="s">
        <v>64</v>
      </c>
      <c r="H54" s="29"/>
      <c r="I54" s="29"/>
      <c r="J54" s="51" t="s">
        <v>22</v>
      </c>
      <c r="K54" s="29"/>
      <c r="L54" s="31" t="s">
        <v>219</v>
      </c>
      <c r="M54" s="10"/>
      <c r="N54" s="11"/>
      <c r="O54" s="12"/>
      <c r="P54" s="13"/>
      <c r="Q54" s="13"/>
      <c r="R54" s="14"/>
      <c r="S54" s="41" t="s">
        <v>34</v>
      </c>
      <c r="T54" s="30"/>
      <c r="U54" s="30"/>
    </row>
    <row r="55" spans="1:21" ht="60.6" customHeight="1" x14ac:dyDescent="0.2">
      <c r="A55" s="30" t="s">
        <v>218</v>
      </c>
      <c r="B55" s="68" t="s">
        <v>269</v>
      </c>
      <c r="C55" s="27" t="s">
        <v>270</v>
      </c>
      <c r="D55" s="30"/>
      <c r="E55" s="29"/>
      <c r="F55" s="29" t="s">
        <v>271</v>
      </c>
      <c r="G55" s="34" t="s">
        <v>84</v>
      </c>
      <c r="H55" s="29"/>
      <c r="I55" s="29"/>
      <c r="J55" s="51"/>
      <c r="K55" s="29"/>
      <c r="L55" s="31" t="s">
        <v>83</v>
      </c>
      <c r="M55" s="10"/>
      <c r="N55" s="11"/>
      <c r="O55" s="12"/>
      <c r="P55" s="13"/>
      <c r="Q55" s="52"/>
      <c r="R55" s="14"/>
      <c r="S55" s="41" t="s">
        <v>92</v>
      </c>
      <c r="T55" s="30"/>
      <c r="U55" s="30"/>
    </row>
    <row r="56" spans="1:21" ht="60.6" customHeight="1" x14ac:dyDescent="0.2">
      <c r="A56" s="30" t="s">
        <v>54</v>
      </c>
      <c r="B56" s="29" t="s">
        <v>162</v>
      </c>
      <c r="C56" s="28" t="s">
        <v>163</v>
      </c>
      <c r="D56" s="30" t="s">
        <v>164</v>
      </c>
      <c r="E56" s="29"/>
      <c r="F56" s="29" t="s">
        <v>164</v>
      </c>
      <c r="G56" s="34" t="s">
        <v>64</v>
      </c>
      <c r="H56" s="29"/>
      <c r="I56" s="29"/>
      <c r="J56" s="51" t="s">
        <v>22</v>
      </c>
      <c r="K56" s="29"/>
      <c r="L56" s="31" t="s">
        <v>165</v>
      </c>
      <c r="M56" s="60" t="s">
        <v>41</v>
      </c>
      <c r="N56" s="60" t="s">
        <v>41</v>
      </c>
      <c r="O56" s="12"/>
      <c r="P56" s="13"/>
      <c r="Q56" s="13"/>
      <c r="R56" s="14"/>
      <c r="S56" s="15"/>
      <c r="T56" s="16"/>
      <c r="U56" s="49">
        <v>44682</v>
      </c>
    </row>
    <row r="57" spans="1:21" ht="65.25" customHeight="1" x14ac:dyDescent="0.2">
      <c r="A57" s="30" t="s">
        <v>37</v>
      </c>
      <c r="B57" s="29" t="s">
        <v>210</v>
      </c>
      <c r="C57" s="28" t="s">
        <v>211</v>
      </c>
      <c r="D57" s="30" t="s">
        <v>212</v>
      </c>
      <c r="E57" s="29"/>
      <c r="F57" s="29" t="s">
        <v>213</v>
      </c>
      <c r="G57" s="34" t="s">
        <v>38</v>
      </c>
      <c r="H57" s="29"/>
      <c r="I57" s="29"/>
      <c r="J57" s="51" t="s">
        <v>22</v>
      </c>
      <c r="K57" s="29"/>
      <c r="L57" s="64" t="s">
        <v>214</v>
      </c>
      <c r="M57" s="10"/>
      <c r="N57" s="11"/>
      <c r="O57" s="12"/>
      <c r="P57" s="13"/>
      <c r="Q57" s="52"/>
      <c r="R57" s="14"/>
      <c r="S57" s="41" t="s">
        <v>107</v>
      </c>
      <c r="T57" s="30"/>
      <c r="U57" s="30"/>
    </row>
    <row r="58" spans="1:21" ht="60.6" customHeight="1" x14ac:dyDescent="0.2">
      <c r="A58" s="30" t="s">
        <v>37</v>
      </c>
      <c r="B58" s="29" t="s">
        <v>233</v>
      </c>
      <c r="C58" s="28" t="s">
        <v>234</v>
      </c>
      <c r="D58" s="30" t="s">
        <v>235</v>
      </c>
      <c r="E58" s="29"/>
      <c r="F58" s="30" t="s">
        <v>236</v>
      </c>
      <c r="G58" s="34" t="s">
        <v>38</v>
      </c>
      <c r="H58" s="29"/>
      <c r="I58" s="29"/>
      <c r="J58" s="51" t="s">
        <v>22</v>
      </c>
      <c r="K58" s="29"/>
      <c r="L58" s="31" t="s">
        <v>237</v>
      </c>
      <c r="M58" s="60" t="s">
        <v>41</v>
      </c>
      <c r="N58" s="60" t="s">
        <v>41</v>
      </c>
      <c r="O58" s="12"/>
      <c r="P58" s="13"/>
      <c r="Q58" s="41" t="s">
        <v>107</v>
      </c>
      <c r="R58" s="30"/>
      <c r="S58" s="30"/>
      <c r="T58" s="30"/>
      <c r="U58" s="30"/>
    </row>
    <row r="59" spans="1:21" ht="33.75" customHeight="1" x14ac:dyDescent="0.2">
      <c r="A59" s="30"/>
      <c r="B59" s="29"/>
      <c r="C59" s="28"/>
      <c r="D59" s="30"/>
      <c r="E59" s="29"/>
      <c r="F59" s="29"/>
      <c r="G59" s="34"/>
      <c r="H59" s="29"/>
      <c r="I59" s="29"/>
      <c r="J59" s="51"/>
      <c r="K59" s="29"/>
      <c r="L59" s="31"/>
      <c r="M59" s="60"/>
      <c r="N59" s="60"/>
      <c r="O59" s="30"/>
      <c r="P59" s="30"/>
      <c r="Q59" s="30"/>
      <c r="R59" s="30"/>
      <c r="S59" s="30"/>
      <c r="T59" s="30"/>
      <c r="U59" s="30"/>
    </row>
  </sheetData>
  <autoFilter ref="A7:U59" xr:uid="{36B8496D-DFAC-43CA-BFDB-6BA015B155EC}"/>
  <sortState xmlns:xlrd2="http://schemas.microsoft.com/office/spreadsheetml/2017/richdata2" ref="A8:U59">
    <sortCondition ref="A8:A59"/>
  </sortState>
  <pageMargins left="0.75" right="0.75" top="1" bottom="1" header="0.5" footer="0.5"/>
  <pageSetup paperSize="9" orientation="portrait" r:id="rId1"/>
  <headerFooter alignWithMargins="0"/>
</worksheet>
</file>

<file path=docMetadata/LabelInfo.xml><?xml version="1.0" encoding="utf-8"?>
<clbl:labelList xmlns:clbl="http://schemas.microsoft.com/office/2020/mipLabelMetadata">
  <clbl:label id="{7d396678-c698-4451-b9ab-bac3c3310917}" enabled="1" method="Privileged" siteId="{b524f606-f77a-4aa2-8da2-fe70343b0cce}"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progress update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 Jones - Transport Development</dc:creator>
  <cp:lastModifiedBy>Martyn Evans</cp:lastModifiedBy>
  <dcterms:created xsi:type="dcterms:W3CDTF">2022-03-31T17:07:10Z</dcterms:created>
  <dcterms:modified xsi:type="dcterms:W3CDTF">2022-04-05T14:53:08Z</dcterms:modified>
</cp:coreProperties>
</file>